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13.01" sheetId="3" r:id="rId1"/>
    <sheet name="13.02" sheetId="2" r:id="rId2"/>
    <sheet name="13.03" sheetId="5" r:id="rId3"/>
  </sheets>
  <definedNames>
    <definedName name="_xlnm.Print_Area" localSheetId="0">'13.01'!$A$1:$I$64</definedName>
    <definedName name="_xlnm.Print_Area" localSheetId="1">'13.02'!$A$1:$I$60</definedName>
  </definedNames>
  <calcPr calcId="145621" calcMode="manual"/>
</workbook>
</file>

<file path=xl/calcChain.xml><?xml version="1.0" encoding="utf-8"?>
<calcChain xmlns="http://schemas.openxmlformats.org/spreadsheetml/2006/main">
  <c r="F50" i="3" l="1"/>
  <c r="E50" i="3"/>
  <c r="E49" i="3" s="1"/>
  <c r="D50" i="3"/>
  <c r="F49" i="3"/>
  <c r="D49" i="3"/>
  <c r="F40" i="3"/>
  <c r="E40" i="3"/>
  <c r="D40" i="3"/>
  <c r="F31" i="3"/>
  <c r="E31" i="3"/>
  <c r="E30" i="3" s="1"/>
  <c r="D31" i="3"/>
  <c r="G30" i="3"/>
  <c r="G20" i="3"/>
  <c r="F20" i="3"/>
  <c r="E20" i="3"/>
  <c r="D20" i="3"/>
  <c r="G14" i="3"/>
  <c r="F14" i="3"/>
  <c r="E14" i="3"/>
  <c r="D14" i="3"/>
  <c r="D30" i="3" l="1"/>
  <c r="D13" i="3"/>
  <c r="E13" i="3"/>
  <c r="E12" i="3" s="1"/>
  <c r="E47" i="3" s="1"/>
  <c r="D45" i="3"/>
  <c r="F30" i="3"/>
  <c r="G13" i="3"/>
  <c r="G12" i="3" s="1"/>
  <c r="F13" i="3"/>
  <c r="F45" i="3" s="1"/>
  <c r="D12" i="3"/>
  <c r="D47" i="3" s="1"/>
  <c r="F12" i="3"/>
  <c r="F47" i="3" s="1"/>
  <c r="E45" i="3" l="1"/>
</calcChain>
</file>

<file path=xl/sharedStrings.xml><?xml version="1.0" encoding="utf-8"?>
<sst xmlns="http://schemas.openxmlformats.org/spreadsheetml/2006/main" count="98" uniqueCount="74">
  <si>
    <t>CI$ (000's)</t>
  </si>
  <si>
    <t>Year</t>
  </si>
  <si>
    <t>Total Expenditure</t>
  </si>
  <si>
    <t>..</t>
  </si>
  <si>
    <t xml:space="preserve"> </t>
  </si>
  <si>
    <t>TOTAL</t>
  </si>
  <si>
    <t>Tax Revenue</t>
  </si>
  <si>
    <t>Taxes on Property</t>
  </si>
  <si>
    <t>Domestic Taxes on Goods &amp; Services</t>
  </si>
  <si>
    <t xml:space="preserve">     Company Fees</t>
  </si>
  <si>
    <t xml:space="preserve">     Bank &amp; Trust Licences</t>
  </si>
  <si>
    <t xml:space="preserve">     Work Permit Fees</t>
  </si>
  <si>
    <t xml:space="preserve">     Tourism Accommodation Taxes</t>
  </si>
  <si>
    <t xml:space="preserve">     Motor Vehicle Taxes</t>
  </si>
  <si>
    <t>Taxes on Int'l Trade and Transactions</t>
  </si>
  <si>
    <t xml:space="preserve">     Import Duties</t>
  </si>
  <si>
    <t xml:space="preserve">     Travel &amp; Cruise Ship Tax</t>
  </si>
  <si>
    <t>Other Taxes</t>
  </si>
  <si>
    <t>Non-Tax Revenue</t>
  </si>
  <si>
    <t>Administrative Fees and Charges</t>
  </si>
  <si>
    <t>Fines and Forfeits</t>
  </si>
  <si>
    <t>Other Non-tax Revenue</t>
  </si>
  <si>
    <t>Grants</t>
  </si>
  <si>
    <t>Total Revenue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</si>
  <si>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</t>
    </r>
    <r>
      <rPr>
        <sz val="10"/>
        <rFont val="Arial"/>
        <family val="2"/>
      </rPr>
      <t>Cayman Islands Treasury Department</t>
    </r>
  </si>
  <si>
    <t>Current Revenue</t>
  </si>
  <si>
    <t xml:space="preserve">    Coercive Revenue</t>
  </si>
  <si>
    <t xml:space="preserve">       Taxes on International Trade &amp; Transactions</t>
  </si>
  <si>
    <t xml:space="preserve">       Domestic Taxes on Goods &amp; Services</t>
  </si>
  <si>
    <t xml:space="preserve">       Taxes on Property</t>
  </si>
  <si>
    <t xml:space="preserve">       Fines</t>
  </si>
  <si>
    <t xml:space="preserve">       Other Taxes</t>
  </si>
  <si>
    <t xml:space="preserve">    Non-coercive Revenue</t>
  </si>
  <si>
    <t>Sale of Goods &amp; Services</t>
  </si>
  <si>
    <t>Donations</t>
  </si>
  <si>
    <t>Health Service Fees</t>
  </si>
  <si>
    <t>Investment Revenue</t>
  </si>
  <si>
    <t>Other Operating Revenue</t>
  </si>
  <si>
    <t>Other Executive Revenue</t>
  </si>
  <si>
    <t>Extraordinary Revenue</t>
  </si>
  <si>
    <t xml:space="preserve">Current Expenditure </t>
  </si>
  <si>
    <t xml:space="preserve">    Personnel Costs</t>
  </si>
  <si>
    <t xml:space="preserve">    Supplies &amp; Consumables</t>
  </si>
  <si>
    <t xml:space="preserve">    Subsidies</t>
  </si>
  <si>
    <t xml:space="preserve">    Transfer Payments</t>
  </si>
  <si>
    <t xml:space="preserve">    Interest Payments</t>
  </si>
  <si>
    <t xml:space="preserve">       Extraordinary Expenses</t>
  </si>
  <si>
    <t xml:space="preserve">       Other Executive Expenses</t>
  </si>
  <si>
    <t xml:space="preserve">    Other Non-Operating (Revenue) and Expenses</t>
  </si>
  <si>
    <t xml:space="preserve">  Capital Expenditure &amp; Net Lending</t>
  </si>
  <si>
    <t xml:space="preserve">      Capital Acquisition (now Equity Investments)</t>
  </si>
  <si>
    <t xml:space="preserve">      Capital Development (now Executive Assets)</t>
  </si>
  <si>
    <t xml:space="preserve">      Net Lending</t>
  </si>
  <si>
    <t>Current Balance</t>
  </si>
  <si>
    <t>Overall Balance</t>
  </si>
  <si>
    <t>Financing</t>
  </si>
  <si>
    <t xml:space="preserve">    Net Borrowing</t>
  </si>
  <si>
    <t xml:space="preserve">        Disbursements</t>
  </si>
  <si>
    <t xml:space="preserve">        Loan Repayment</t>
  </si>
  <si>
    <t xml:space="preserve">    Change in Cash (minus = increase)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</si>
  <si>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Treasury Department </t>
    </r>
  </si>
  <si>
    <t>STATISTICAL COMPENDIUM 2012</t>
  </si>
  <si>
    <t xml:space="preserve">Summary of Central Government Fiscal Operations, 2008 - 2012 </t>
  </si>
  <si>
    <t>CI$ Million</t>
  </si>
  <si>
    <t>Total Revenue by Major Classification, 2008 - 2012</t>
  </si>
  <si>
    <t>Drawings</t>
  </si>
  <si>
    <t>Exchange (Gain)/Loss</t>
  </si>
  <si>
    <t>Amortisation</t>
  </si>
  <si>
    <t>Interest Payments</t>
  </si>
  <si>
    <t>-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</si>
  <si>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Treasury Department</t>
    </r>
  </si>
  <si>
    <t>Central Government Debt and Self-Financing Debt, (CI$M) a/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</si>
  <si>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a/ Self-financing debt refers to the loans raised by the central government on behalf of agencies which are required to reimburse the servicing of these loans</t>
    </r>
  </si>
  <si>
    <t>Disbursed Outstanding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</si>
</sst>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6" formatCode="#,##0.0_);\(#,##0.0\)"/>
    <numFmt numFmtId="167" formatCode="0.0_);\(0.0\)"/>
    <numFmt numFmtId="168" formatCode="_(* #,##0.0_);_(* \(#,##0.0\);_(* &quot;-&quot;??_);_(@_)"/>
    <numFmt numFmtId="169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Continuous"/>
    </xf>
    <xf numFmtId="0" fontId="0" fillId="0" borderId="0" xfId="0" applyFill="1" applyAlignment="1"/>
    <xf numFmtId="0" fontId="0" fillId="0" borderId="0" xfId="0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164" fontId="11" fillId="0" borderId="0" xfId="1" applyNumberFormat="1" applyFont="1" applyFill="1" applyBorder="1"/>
    <xf numFmtId="164" fontId="9" fillId="0" borderId="0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5" fillId="0" borderId="0" xfId="0" applyNumberFormat="1" applyFont="1" applyFill="1" applyBorder="1"/>
    <xf numFmtId="166" fontId="0" fillId="0" borderId="0" xfId="0" applyNumberFormat="1" applyFill="1" applyBorder="1"/>
    <xf numFmtId="166" fontId="0" fillId="0" borderId="0" xfId="0" applyNumberFormat="1" applyFill="1"/>
    <xf numFmtId="43" fontId="0" fillId="0" borderId="0" xfId="1" applyFont="1" applyFill="1" applyBorder="1"/>
    <xf numFmtId="0" fontId="5" fillId="0" borderId="0" xfId="0" applyFont="1" applyFill="1" applyBorder="1" applyAlignment="1">
      <alignment horizontal="center" vertical="center" wrapText="1"/>
    </xf>
    <xf numFmtId="168" fontId="0" fillId="0" borderId="0" xfId="1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5" fillId="0" borderId="0" xfId="0" applyFont="1" applyFill="1"/>
    <xf numFmtId="0" fontId="5" fillId="0" borderId="3" xfId="0" applyFont="1" applyFill="1" applyBorder="1"/>
    <xf numFmtId="1" fontId="5" fillId="0" borderId="3" xfId="0" applyNumberFormat="1" applyFont="1" applyFill="1" applyBorder="1"/>
    <xf numFmtId="0" fontId="0" fillId="0" borderId="0" xfId="0" applyFill="1" applyAlignment="1">
      <alignment horizontal="left" indent="1"/>
    </xf>
    <xf numFmtId="0" fontId="6" fillId="0" borderId="0" xfId="0" applyFont="1" applyFill="1" applyAlignment="1">
      <alignment horizontal="left" indent="1"/>
    </xf>
    <xf numFmtId="0" fontId="0" fillId="0" borderId="0" xfId="0" applyFill="1" applyAlignment="1">
      <alignment horizontal="left" indent="3"/>
    </xf>
    <xf numFmtId="43" fontId="0" fillId="0" borderId="0" xfId="1" applyFont="1" applyFill="1" applyBorder="1" applyAlignment="1">
      <alignment horizontal="right"/>
    </xf>
    <xf numFmtId="0" fontId="6" fillId="0" borderId="0" xfId="0" applyFont="1" applyFill="1"/>
    <xf numFmtId="0" fontId="6" fillId="0" borderId="1" xfId="0" applyFont="1" applyFill="1" applyBorder="1"/>
    <xf numFmtId="166" fontId="0" fillId="0" borderId="1" xfId="0" applyNumberFormat="1" applyFill="1" applyBorder="1"/>
    <xf numFmtId="167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7" fillId="0" borderId="0" xfId="0" applyFont="1" applyFill="1"/>
    <xf numFmtId="0" fontId="6" fillId="0" borderId="0" xfId="0" applyFont="1" applyFill="1" applyAlignment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/>
    <xf numFmtId="0" fontId="9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2" fontId="8" fillId="0" borderId="0" xfId="2" applyNumberFormat="1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left"/>
    </xf>
    <xf numFmtId="164" fontId="6" fillId="0" borderId="0" xfId="1" applyNumberFormat="1" applyFont="1" applyFill="1" applyBorder="1"/>
    <xf numFmtId="164" fontId="5" fillId="0" borderId="0" xfId="0" applyNumberFormat="1" applyFont="1" applyFill="1"/>
    <xf numFmtId="0" fontId="6" fillId="0" borderId="0" xfId="2" applyFont="1" applyFill="1" applyBorder="1" applyAlignment="1">
      <alignment horizontal="left"/>
    </xf>
    <xf numFmtId="164" fontId="6" fillId="0" borderId="0" xfId="1" applyNumberFormat="1" applyFont="1" applyFill="1"/>
    <xf numFmtId="164" fontId="0" fillId="0" borderId="0" xfId="0" applyNumberFormat="1" applyFill="1" applyBorder="1"/>
    <xf numFmtId="0" fontId="10" fillId="0" borderId="0" xfId="2" applyFont="1" applyFill="1" applyBorder="1" applyAlignment="1">
      <alignment horizontal="left"/>
    </xf>
    <xf numFmtId="164" fontId="0" fillId="0" borderId="0" xfId="0" applyNumberFormat="1" applyFill="1"/>
    <xf numFmtId="164" fontId="11" fillId="0" borderId="0" xfId="0" applyNumberFormat="1" applyFont="1" applyFill="1"/>
    <xf numFmtId="164" fontId="6" fillId="0" borderId="0" xfId="0" applyNumberFormat="1" applyFont="1" applyFill="1"/>
    <xf numFmtId="164" fontId="5" fillId="0" borderId="0" xfId="1" applyNumberFormat="1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left"/>
    </xf>
    <xf numFmtId="0" fontId="9" fillId="0" borderId="1" xfId="2" applyFont="1" applyFill="1" applyBorder="1" applyAlignment="1">
      <alignment horizontal="left"/>
    </xf>
    <xf numFmtId="0" fontId="13" fillId="0" borderId="0" xfId="2" applyFont="1" applyFill="1" applyBorder="1" applyAlignment="1">
      <alignment horizontal="left"/>
    </xf>
    <xf numFmtId="0" fontId="12" fillId="0" borderId="0" xfId="0" applyFont="1" applyFill="1" applyBorder="1"/>
    <xf numFmtId="0" fontId="5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0" xfId="1" applyNumberFormat="1" applyFont="1" applyFill="1" applyAlignment="1">
      <alignment horizontal="center"/>
    </xf>
    <xf numFmtId="169" fontId="6" fillId="0" borderId="7" xfId="0" applyNumberFormat="1" applyFont="1" applyFill="1" applyBorder="1" applyAlignment="1">
      <alignment horizontal="center"/>
    </xf>
    <xf numFmtId="169" fontId="6" fillId="0" borderId="5" xfId="0" applyNumberFormat="1" applyFont="1" applyFill="1" applyBorder="1" applyAlignment="1">
      <alignment horizontal="center"/>
    </xf>
    <xf numFmtId="169" fontId="6" fillId="0" borderId="7" xfId="1" applyNumberFormat="1" applyFont="1" applyFill="1" applyBorder="1" applyAlignment="1">
      <alignment horizontal="center"/>
    </xf>
    <xf numFmtId="169" fontId="6" fillId="0" borderId="5" xfId="1" applyNumberFormat="1" applyFont="1" applyFill="1" applyBorder="1" applyAlignment="1">
      <alignment horizontal="center"/>
    </xf>
    <xf numFmtId="167" fontId="6" fillId="0" borderId="7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169" fontId="6" fillId="0" borderId="8" xfId="1" applyNumberFormat="1" applyFont="1" applyFill="1" applyBorder="1" applyAlignment="1">
      <alignment horizontal="center"/>
    </xf>
    <xf numFmtId="169" fontId="6" fillId="0" borderId="8" xfId="1" quotePrefix="1" applyNumberFormat="1" applyFont="1" applyFill="1" applyBorder="1" applyAlignment="1">
      <alignment horizontal="center"/>
    </xf>
    <xf numFmtId="167" fontId="6" fillId="0" borderId="8" xfId="1" applyNumberFormat="1" applyFont="1" applyFill="1" applyBorder="1" applyAlignment="1">
      <alignment horizontal="center"/>
    </xf>
    <xf numFmtId="169" fontId="6" fillId="0" borderId="4" xfId="1" applyNumberFormat="1" applyFont="1" applyFill="1" applyBorder="1" applyAlignment="1">
      <alignment horizontal="center"/>
    </xf>
    <xf numFmtId="167" fontId="6" fillId="0" borderId="0" xfId="1" applyNumberFormat="1" applyFont="1" applyFill="1"/>
    <xf numFmtId="0" fontId="6" fillId="0" borderId="0" xfId="1" applyNumberFormat="1" applyFont="1" applyFill="1" applyAlignment="1">
      <alignment horizontal="center" wrapText="1"/>
    </xf>
    <xf numFmtId="0" fontId="6" fillId="0" borderId="0" xfId="1" applyNumberFormat="1" applyFont="1" applyFill="1"/>
  </cellXfs>
  <cellStyles count="3">
    <cellStyle name="Comma" xfId="1" builtinId="3"/>
    <cellStyle name="Normal" xfId="0" builtinId="0"/>
    <cellStyle name="Normal_n.0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Chart</a:t>
            </a:r>
            <a:r>
              <a:rPr lang="en-US" sz="1100" baseline="0"/>
              <a:t> 13.01: Total Revenue, 2008-2012</a:t>
            </a:r>
            <a:endParaRPr lang="en-US" sz="1100"/>
          </a:p>
        </c:rich>
      </c:tx>
      <c:layout>
        <c:manualLayout>
          <c:xMode val="edge"/>
          <c:yMode val="edge"/>
          <c:x val="0.21813188976377954"/>
          <c:y val="4.166666666666666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'13.02'!$H$10</c:f>
              <c:strCache>
                <c:ptCount val="1"/>
                <c:pt idx="0">
                  <c:v>CI$ (000's)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'13.02'!$D$11:$H$11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'13.02'!$D$13:$H$13</c:f>
              <c:numCache>
                <c:formatCode>_(* #,##0_);_(* \(#,##0\);_(* "-"??_);_(@_)</c:formatCode>
                <c:ptCount val="5"/>
                <c:pt idx="0">
                  <c:v>522228.63347</c:v>
                </c:pt>
                <c:pt idx="1">
                  <c:v>470641.82498999999</c:v>
                </c:pt>
                <c:pt idx="2">
                  <c:v>515754</c:v>
                </c:pt>
                <c:pt idx="3">
                  <c:v>549858</c:v>
                </c:pt>
                <c:pt idx="4">
                  <c:v>564536.89142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721088"/>
        <c:axId val="149722624"/>
        <c:axId val="0"/>
      </c:bar3DChart>
      <c:catAx>
        <c:axId val="14972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722624"/>
        <c:crosses val="autoZero"/>
        <c:auto val="1"/>
        <c:lblAlgn val="ctr"/>
        <c:lblOffset val="100"/>
        <c:noMultiLvlLbl val="0"/>
      </c:catAx>
      <c:valAx>
        <c:axId val="149722624"/>
        <c:scaling>
          <c:orientation val="minMax"/>
        </c:scaling>
        <c:delete val="0"/>
        <c:axPos val="l"/>
        <c:majorGridlines>
          <c:spPr>
            <a:ln w="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149721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142875</xdr:colOff>
          <xdr:row>2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40</xdr:row>
      <xdr:rowOff>114300</xdr:rowOff>
    </xdr:from>
    <xdr:to>
      <xdr:col>7</xdr:col>
      <xdr:colOff>504824</xdr:colOff>
      <xdr:row>55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19049</xdr:rowOff>
        </xdr:from>
        <xdr:to>
          <xdr:col>1</xdr:col>
          <xdr:colOff>119593</xdr:colOff>
          <xdr:row>2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276225</xdr:colOff>
          <xdr:row>2</xdr:row>
          <xdr:rowOff>180975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M64"/>
  <sheetViews>
    <sheetView tabSelected="1" zoomScaleNormal="100" workbookViewId="0">
      <selection activeCell="I2" sqref="I2"/>
    </sheetView>
  </sheetViews>
  <sheetFormatPr defaultRowHeight="15" x14ac:dyDescent="0.25"/>
  <cols>
    <col min="1" max="1" width="9.140625" style="1"/>
    <col min="2" max="2" width="8.85546875" style="1" customWidth="1"/>
    <col min="3" max="3" width="51.42578125" style="1" customWidth="1"/>
    <col min="4" max="4" width="10.7109375" style="1" customWidth="1"/>
    <col min="5" max="5" width="9.85546875" style="1" customWidth="1"/>
    <col min="6" max="7" width="10.7109375" style="1" customWidth="1"/>
    <col min="8" max="8" width="11.28515625" style="1" customWidth="1"/>
    <col min="9" max="9" width="10.7109375" style="1" customWidth="1"/>
    <col min="10" max="10" width="11.28515625" style="1" bestFit="1" customWidth="1"/>
    <col min="11" max="16384" width="9.140625" style="1"/>
  </cols>
  <sheetData>
    <row r="3" spans="2:11" x14ac:dyDescent="0.25">
      <c r="H3" s="9" t="s">
        <v>61</v>
      </c>
    </row>
    <row r="4" spans="2:11" ht="12.75" customHeight="1" x14ac:dyDescent="0.25">
      <c r="D4" s="17"/>
      <c r="E4" s="17"/>
      <c r="F4" s="17"/>
      <c r="G4" s="17"/>
      <c r="H4" s="17"/>
      <c r="I4" s="18"/>
    </row>
    <row r="5" spans="2:11" ht="9" customHeight="1" x14ac:dyDescent="0.25"/>
    <row r="7" spans="2:11" ht="37.5" customHeight="1" x14ac:dyDescent="0.25">
      <c r="B7" s="19">
        <v>13.01</v>
      </c>
      <c r="C7" s="20" t="s">
        <v>62</v>
      </c>
      <c r="D7" s="20"/>
      <c r="E7" s="20"/>
      <c r="F7" s="20"/>
      <c r="G7" s="20"/>
      <c r="H7" s="20"/>
      <c r="I7" s="21"/>
    </row>
    <row r="9" spans="2:11" x14ac:dyDescent="0.25">
      <c r="H9" s="22" t="s">
        <v>63</v>
      </c>
      <c r="I9" s="10"/>
    </row>
    <row r="10" spans="2:11" s="23" customFormat="1" ht="12.75" x14ac:dyDescent="0.2">
      <c r="C10" s="24"/>
      <c r="D10" s="25">
        <v>2008</v>
      </c>
      <c r="E10" s="24">
        <v>2009</v>
      </c>
      <c r="F10" s="24">
        <v>2010</v>
      </c>
      <c r="G10" s="24">
        <v>2011</v>
      </c>
      <c r="H10" s="25">
        <v>2012</v>
      </c>
      <c r="I10" s="5"/>
    </row>
    <row r="12" spans="2:11" x14ac:dyDescent="0.25">
      <c r="C12" s="23" t="s">
        <v>23</v>
      </c>
      <c r="D12" s="11">
        <f>D13+D28</f>
        <v>522.19999999999993</v>
      </c>
      <c r="E12" s="11">
        <f>E13+E28</f>
        <v>470.6</v>
      </c>
      <c r="F12" s="11">
        <f>F13</f>
        <v>515.77200000000005</v>
      </c>
      <c r="G12" s="11">
        <f>+G13</f>
        <v>549.9</v>
      </c>
      <c r="H12" s="11">
        <v>564.53780172999996</v>
      </c>
      <c r="I12" s="11"/>
    </row>
    <row r="13" spans="2:11" x14ac:dyDescent="0.25">
      <c r="C13" s="26" t="s">
        <v>25</v>
      </c>
      <c r="D13" s="12">
        <f>D14+D20</f>
        <v>522.19999999999993</v>
      </c>
      <c r="E13" s="12">
        <f>E14+E20</f>
        <v>470.6</v>
      </c>
      <c r="F13" s="12">
        <f>F14+F20</f>
        <v>515.77200000000005</v>
      </c>
      <c r="G13" s="13">
        <f>+G14+G20</f>
        <v>549.9</v>
      </c>
      <c r="H13" s="13">
        <v>564.53780172999996</v>
      </c>
      <c r="I13" s="13"/>
    </row>
    <row r="14" spans="2:11" x14ac:dyDescent="0.25">
      <c r="C14" s="26" t="s">
        <v>26</v>
      </c>
      <c r="D14" s="12">
        <f>SUM(D15:D19)</f>
        <v>457.9</v>
      </c>
      <c r="E14" s="12">
        <f>SUM(E15:E19)</f>
        <v>416.20000000000005</v>
      </c>
      <c r="F14" s="12">
        <f>SUM(F15:F19)</f>
        <v>458.67200000000003</v>
      </c>
      <c r="G14" s="13">
        <f>SUM(G15:G19)</f>
        <v>489.29999999999995</v>
      </c>
      <c r="H14" s="13">
        <v>504.84308332000001</v>
      </c>
      <c r="I14" s="13"/>
    </row>
    <row r="15" spans="2:11" x14ac:dyDescent="0.25">
      <c r="C15" s="27" t="s">
        <v>27</v>
      </c>
      <c r="D15" s="12">
        <v>176.9</v>
      </c>
      <c r="E15" s="12">
        <v>155.30000000000001</v>
      </c>
      <c r="F15" s="12">
        <v>158.51</v>
      </c>
      <c r="G15" s="12">
        <v>162.19999999999999</v>
      </c>
      <c r="H15" s="12">
        <v>167.15683785000002</v>
      </c>
      <c r="I15" s="12"/>
    </row>
    <row r="16" spans="2:11" x14ac:dyDescent="0.25">
      <c r="C16" s="27" t="s">
        <v>28</v>
      </c>
      <c r="D16" s="12">
        <v>238</v>
      </c>
      <c r="E16" s="12">
        <v>235.9</v>
      </c>
      <c r="F16" s="12">
        <v>277.24400000000003</v>
      </c>
      <c r="G16" s="12">
        <v>289.5</v>
      </c>
      <c r="H16" s="12">
        <v>296.61074879</v>
      </c>
      <c r="I16" s="12"/>
      <c r="J16" s="13"/>
      <c r="K16" s="13"/>
    </row>
    <row r="17" spans="3:13" x14ac:dyDescent="0.25">
      <c r="C17" s="27" t="s">
        <v>29</v>
      </c>
      <c r="D17" s="12">
        <v>41.1</v>
      </c>
      <c r="E17" s="12">
        <v>22.6</v>
      </c>
      <c r="F17" s="12">
        <v>21.308</v>
      </c>
      <c r="G17" s="12">
        <v>36.4</v>
      </c>
      <c r="H17" s="12">
        <v>36.679090639999998</v>
      </c>
      <c r="I17" s="12"/>
    </row>
    <row r="18" spans="3:13" x14ac:dyDescent="0.25">
      <c r="C18" s="27" t="s">
        <v>30</v>
      </c>
      <c r="D18" s="12">
        <v>1.9</v>
      </c>
      <c r="E18" s="12">
        <v>2.4</v>
      </c>
      <c r="F18" s="12">
        <v>1.61</v>
      </c>
      <c r="G18" s="12">
        <v>1.2</v>
      </c>
      <c r="H18" s="12">
        <v>1.3379638300000001</v>
      </c>
      <c r="I18" s="12"/>
    </row>
    <row r="19" spans="3:13" x14ac:dyDescent="0.25">
      <c r="C19" s="27" t="s">
        <v>31</v>
      </c>
      <c r="D19" s="8" t="s">
        <v>3</v>
      </c>
      <c r="E19" s="8" t="s">
        <v>3</v>
      </c>
      <c r="F19" s="8" t="s">
        <v>3</v>
      </c>
      <c r="G19" s="12">
        <v>0</v>
      </c>
      <c r="H19" s="12">
        <v>3.0584422099999999</v>
      </c>
      <c r="I19" s="12"/>
      <c r="K19" s="13"/>
    </row>
    <row r="20" spans="3:13" x14ac:dyDescent="0.25">
      <c r="C20" s="27" t="s">
        <v>32</v>
      </c>
      <c r="D20" s="12">
        <f>SUM(D21:D27)</f>
        <v>64.3</v>
      </c>
      <c r="E20" s="12">
        <f>SUM(E21:E27)</f>
        <v>54.4</v>
      </c>
      <c r="F20" s="12">
        <f>SUM(F21:F27)</f>
        <v>57.1</v>
      </c>
      <c r="G20" s="12">
        <f>SUM(G21:G27)</f>
        <v>60.6</v>
      </c>
      <c r="H20" s="12">
        <v>59.69471841</v>
      </c>
      <c r="I20" s="12"/>
      <c r="K20" s="13"/>
    </row>
    <row r="21" spans="3:13" x14ac:dyDescent="0.25">
      <c r="C21" s="28" t="s">
        <v>33</v>
      </c>
      <c r="D21" s="12">
        <v>58.8</v>
      </c>
      <c r="E21" s="12">
        <v>47</v>
      </c>
      <c r="F21" s="12">
        <v>56.2</v>
      </c>
      <c r="G21" s="12">
        <v>55.8</v>
      </c>
      <c r="H21" s="12">
        <v>55.006001659999995</v>
      </c>
      <c r="I21" s="12"/>
      <c r="K21" s="13"/>
    </row>
    <row r="22" spans="3:13" x14ac:dyDescent="0.25">
      <c r="C22" s="28" t="s">
        <v>34</v>
      </c>
      <c r="D22" s="8" t="s">
        <v>3</v>
      </c>
      <c r="E22" s="12">
        <v>0.9</v>
      </c>
      <c r="F22" s="12">
        <v>0.6</v>
      </c>
      <c r="G22" s="12">
        <v>4.2</v>
      </c>
      <c r="H22" s="12">
        <v>4.3790288199999994</v>
      </c>
      <c r="I22" s="12"/>
    </row>
    <row r="23" spans="3:13" x14ac:dyDescent="0.25">
      <c r="C23" s="28" t="s">
        <v>35</v>
      </c>
      <c r="D23" s="8" t="s">
        <v>3</v>
      </c>
      <c r="E23" s="8" t="s">
        <v>3</v>
      </c>
      <c r="F23" s="8" t="s">
        <v>3</v>
      </c>
      <c r="G23" s="12"/>
      <c r="H23" s="8"/>
      <c r="I23" s="12"/>
    </row>
    <row r="24" spans="3:13" x14ac:dyDescent="0.25">
      <c r="C24" s="28" t="s">
        <v>36</v>
      </c>
      <c r="D24" s="12">
        <v>0.9</v>
      </c>
      <c r="E24" s="12">
        <v>1</v>
      </c>
      <c r="F24" s="12">
        <v>0.3</v>
      </c>
      <c r="G24" s="12">
        <v>0.6</v>
      </c>
      <c r="H24" s="12">
        <v>0.30968793000000006</v>
      </c>
      <c r="I24" s="12"/>
    </row>
    <row r="25" spans="3:13" x14ac:dyDescent="0.25">
      <c r="C25" s="28" t="s">
        <v>37</v>
      </c>
      <c r="D25" s="12">
        <v>4.2</v>
      </c>
      <c r="E25" s="12">
        <v>0.2</v>
      </c>
      <c r="F25" s="8" t="s">
        <v>3</v>
      </c>
      <c r="G25" s="29" t="s">
        <v>3</v>
      </c>
      <c r="H25" s="29" t="s">
        <v>3</v>
      </c>
      <c r="I25" s="14"/>
    </row>
    <row r="26" spans="3:13" x14ac:dyDescent="0.25">
      <c r="C26" s="28" t="s">
        <v>38</v>
      </c>
      <c r="D26" s="8" t="s">
        <v>3</v>
      </c>
      <c r="E26" s="12">
        <v>4.5</v>
      </c>
      <c r="F26" s="8" t="s">
        <v>3</v>
      </c>
      <c r="G26" s="29" t="s">
        <v>3</v>
      </c>
      <c r="H26" s="29" t="s">
        <v>3</v>
      </c>
    </row>
    <row r="27" spans="3:13" x14ac:dyDescent="0.25">
      <c r="C27" s="28" t="s">
        <v>39</v>
      </c>
      <c r="D27" s="12">
        <v>0.4</v>
      </c>
      <c r="E27" s="12">
        <v>0.8</v>
      </c>
      <c r="F27" s="8" t="s">
        <v>3</v>
      </c>
      <c r="G27" s="29" t="s">
        <v>3</v>
      </c>
      <c r="H27" s="29" t="s">
        <v>3</v>
      </c>
    </row>
    <row r="28" spans="3:13" x14ac:dyDescent="0.25">
      <c r="D28" s="12"/>
      <c r="E28" s="12"/>
      <c r="F28" s="12"/>
      <c r="H28" s="12"/>
    </row>
    <row r="29" spans="3:13" x14ac:dyDescent="0.25">
      <c r="D29" s="13" t="s">
        <v>4</v>
      </c>
      <c r="H29" s="12"/>
    </row>
    <row r="30" spans="3:13" x14ac:dyDescent="0.25">
      <c r="C30" s="23" t="s">
        <v>2</v>
      </c>
      <c r="D30" s="11">
        <f>D31+D40</f>
        <v>653.20000000000005</v>
      </c>
      <c r="E30" s="11">
        <f>E31+E40</f>
        <v>620</v>
      </c>
      <c r="F30" s="11">
        <f>F31+F40</f>
        <v>578.16071464999993</v>
      </c>
      <c r="G30" s="11">
        <f>G31+G40</f>
        <v>622.1</v>
      </c>
      <c r="H30" s="11">
        <v>615.63111898</v>
      </c>
      <c r="I30" s="11"/>
    </row>
    <row r="31" spans="3:13" x14ac:dyDescent="0.25">
      <c r="C31" s="26" t="s">
        <v>40</v>
      </c>
      <c r="D31" s="12">
        <f>SUM(D32:D39)</f>
        <v>502.59999999999997</v>
      </c>
      <c r="E31" s="12">
        <f>SUM(E32:E39)</f>
        <v>510.40000000000003</v>
      </c>
      <c r="F31" s="12">
        <f>SUM(F32:F39)</f>
        <v>495.94202760999991</v>
      </c>
      <c r="G31" s="1">
        <v>522.9</v>
      </c>
      <c r="H31" s="12">
        <v>547.16724066999996</v>
      </c>
      <c r="J31" s="13"/>
      <c r="K31" s="13"/>
      <c r="M31" s="13"/>
    </row>
    <row r="32" spans="3:13" x14ac:dyDescent="0.25">
      <c r="C32" s="26" t="s">
        <v>41</v>
      </c>
      <c r="D32" s="12">
        <v>245.2</v>
      </c>
      <c r="E32" s="12">
        <v>222.6</v>
      </c>
      <c r="F32" s="12">
        <v>224.81669600000001</v>
      </c>
      <c r="G32" s="12">
        <v>216.3</v>
      </c>
      <c r="H32" s="12">
        <v>226.53927012</v>
      </c>
      <c r="I32" s="12"/>
    </row>
    <row r="33" spans="3:11" x14ac:dyDescent="0.25">
      <c r="C33" s="26" t="s">
        <v>42</v>
      </c>
      <c r="D33" s="12">
        <v>97.8</v>
      </c>
      <c r="E33" s="12">
        <v>86.4</v>
      </c>
      <c r="F33" s="12">
        <v>85.27779799999999</v>
      </c>
      <c r="G33" s="12">
        <v>94</v>
      </c>
      <c r="H33" s="12">
        <v>94.136629669999991</v>
      </c>
      <c r="I33" s="12"/>
      <c r="K33" s="13"/>
    </row>
    <row r="34" spans="3:11" x14ac:dyDescent="0.25">
      <c r="C34" s="26" t="s">
        <v>43</v>
      </c>
      <c r="D34" s="12">
        <v>105.5</v>
      </c>
      <c r="E34" s="12">
        <v>119.3</v>
      </c>
      <c r="F34" s="12">
        <v>124.17201927999997</v>
      </c>
      <c r="G34" s="12">
        <v>131.6</v>
      </c>
      <c r="H34" s="12">
        <v>23.43479134</v>
      </c>
      <c r="I34" s="12"/>
    </row>
    <row r="35" spans="3:11" x14ac:dyDescent="0.25">
      <c r="C35" s="26" t="s">
        <v>44</v>
      </c>
      <c r="D35" s="12">
        <v>28.4</v>
      </c>
      <c r="E35" s="12">
        <v>30.3</v>
      </c>
      <c r="F35" s="12">
        <v>29.225306629999999</v>
      </c>
      <c r="G35" s="12">
        <v>31</v>
      </c>
      <c r="H35" s="12">
        <v>131.68256865000001</v>
      </c>
      <c r="I35" s="12"/>
    </row>
    <row r="36" spans="3:11" x14ac:dyDescent="0.25">
      <c r="C36" s="26" t="s">
        <v>45</v>
      </c>
      <c r="D36" s="12">
        <v>11.7</v>
      </c>
      <c r="E36" s="12">
        <v>19.5</v>
      </c>
      <c r="F36" s="12">
        <v>27.859175</v>
      </c>
      <c r="G36" s="12">
        <v>32.9</v>
      </c>
      <c r="H36" s="12">
        <v>30.478695009999999</v>
      </c>
      <c r="I36" s="12"/>
    </row>
    <row r="37" spans="3:11" x14ac:dyDescent="0.25">
      <c r="C37" s="1" t="s">
        <v>46</v>
      </c>
      <c r="D37" s="12">
        <v>1.7</v>
      </c>
      <c r="E37" s="12">
        <v>18</v>
      </c>
      <c r="F37" s="12">
        <v>2.0607249999999997</v>
      </c>
      <c r="G37" s="12">
        <v>0</v>
      </c>
      <c r="H37" s="12">
        <v>33.774852580000001</v>
      </c>
      <c r="I37" s="12"/>
    </row>
    <row r="38" spans="3:11" x14ac:dyDescent="0.25">
      <c r="C38" s="1" t="s">
        <v>47</v>
      </c>
      <c r="D38" s="12">
        <v>12.3</v>
      </c>
      <c r="E38" s="12">
        <v>14.7</v>
      </c>
      <c r="F38" s="12">
        <v>3.2269789999999996</v>
      </c>
      <c r="G38" s="12">
        <v>3</v>
      </c>
      <c r="H38" s="12">
        <v>0</v>
      </c>
      <c r="I38" s="12"/>
    </row>
    <row r="39" spans="3:11" x14ac:dyDescent="0.25">
      <c r="C39" s="26" t="s">
        <v>48</v>
      </c>
      <c r="D39" s="8" t="s">
        <v>3</v>
      </c>
      <c r="E39" s="12">
        <v>-0.4</v>
      </c>
      <c r="F39" s="12">
        <v>-0.69667129999999999</v>
      </c>
      <c r="G39" s="12">
        <v>0</v>
      </c>
      <c r="H39" s="12">
        <v>7.1204332999999993</v>
      </c>
      <c r="I39" s="12"/>
    </row>
    <row r="40" spans="3:11" x14ac:dyDescent="0.25">
      <c r="C40" s="1" t="s">
        <v>49</v>
      </c>
      <c r="D40" s="12">
        <f>SUM(D41:D43)</f>
        <v>150.60000000000002</v>
      </c>
      <c r="E40" s="12">
        <f>SUM(E41:E43)</f>
        <v>109.6</v>
      </c>
      <c r="F40" s="12">
        <f>SUM(F41:F43)</f>
        <v>82.218687039999978</v>
      </c>
      <c r="G40" s="12">
        <v>99.2</v>
      </c>
      <c r="H40" s="12">
        <v>68.463878310000013</v>
      </c>
      <c r="I40" s="12"/>
    </row>
    <row r="41" spans="3:11" x14ac:dyDescent="0.25">
      <c r="C41" s="30" t="s">
        <v>50</v>
      </c>
      <c r="D41" s="12">
        <v>40.700000000000003</v>
      </c>
      <c r="E41" s="12">
        <v>30.7</v>
      </c>
      <c r="F41" s="12">
        <v>42.916450329999996</v>
      </c>
      <c r="G41" s="12">
        <v>82.2</v>
      </c>
      <c r="H41" s="12">
        <v>58.395564500000006</v>
      </c>
      <c r="I41" s="12"/>
      <c r="J41" s="13"/>
    </row>
    <row r="42" spans="3:11" x14ac:dyDescent="0.25">
      <c r="C42" s="30" t="s">
        <v>51</v>
      </c>
      <c r="D42" s="12">
        <v>109.9</v>
      </c>
      <c r="E42" s="12">
        <v>78.599999999999994</v>
      </c>
      <c r="F42" s="12">
        <v>37.719298239999986</v>
      </c>
      <c r="G42" s="12">
        <v>16</v>
      </c>
      <c r="H42" s="12">
        <v>8.3995147800000023</v>
      </c>
      <c r="I42" s="12"/>
    </row>
    <row r="43" spans="3:11" x14ac:dyDescent="0.25">
      <c r="C43" s="1" t="s">
        <v>52</v>
      </c>
      <c r="D43" s="8" t="s">
        <v>3</v>
      </c>
      <c r="E43" s="12">
        <v>0.3</v>
      </c>
      <c r="F43" s="12">
        <v>1.5829384700000046</v>
      </c>
      <c r="G43" s="12">
        <v>1</v>
      </c>
      <c r="H43" s="12">
        <v>1.6687990300000002</v>
      </c>
      <c r="I43" s="12"/>
    </row>
    <row r="44" spans="3:11" x14ac:dyDescent="0.25">
      <c r="C44" s="30"/>
      <c r="D44" s="8"/>
      <c r="E44" s="12"/>
      <c r="F44" s="12"/>
      <c r="H44" s="8"/>
    </row>
    <row r="45" spans="3:11" x14ac:dyDescent="0.25">
      <c r="C45" s="23" t="s">
        <v>53</v>
      </c>
      <c r="D45" s="12">
        <f>D13-D31</f>
        <v>19.599999999999966</v>
      </c>
      <c r="E45" s="12">
        <f>E13-E31</f>
        <v>-39.800000000000011</v>
      </c>
      <c r="F45" s="12">
        <f>F13-F31</f>
        <v>19.829972390000137</v>
      </c>
      <c r="G45" s="12">
        <v>26.9</v>
      </c>
      <c r="H45" s="12">
        <v>17.37056106</v>
      </c>
      <c r="I45" s="12"/>
    </row>
    <row r="46" spans="3:11" x14ac:dyDescent="0.25">
      <c r="C46" s="23"/>
      <c r="D46" s="12"/>
      <c r="E46" s="12"/>
      <c r="F46" s="12"/>
      <c r="G46" s="12"/>
      <c r="H46" s="12"/>
      <c r="I46" s="12"/>
    </row>
    <row r="47" spans="3:11" x14ac:dyDescent="0.25">
      <c r="C47" s="23" t="s">
        <v>54</v>
      </c>
      <c r="D47" s="12">
        <f>D12-D30</f>
        <v>-131.00000000000011</v>
      </c>
      <c r="E47" s="12">
        <f>E12-E30</f>
        <v>-149.39999999999998</v>
      </c>
      <c r="F47" s="12">
        <f>F12-F30</f>
        <v>-62.388714649999883</v>
      </c>
      <c r="G47" s="12">
        <v>-72.3</v>
      </c>
      <c r="H47" s="12">
        <v>-51.093317250000041</v>
      </c>
      <c r="I47" s="12"/>
    </row>
    <row r="48" spans="3:11" x14ac:dyDescent="0.25">
      <c r="C48" s="30"/>
      <c r="D48" s="13"/>
      <c r="H48" s="13"/>
    </row>
    <row r="49" spans="2:11" x14ac:dyDescent="0.25">
      <c r="C49" s="23" t="s">
        <v>55</v>
      </c>
      <c r="D49" s="12">
        <f>+D50+D53</f>
        <v>131.19999999999999</v>
      </c>
      <c r="E49" s="12">
        <f>+E50+E53</f>
        <v>149.4</v>
      </c>
      <c r="F49" s="12">
        <f>+F50+F53</f>
        <v>62.426000000000002</v>
      </c>
      <c r="G49" s="12">
        <v>72.3</v>
      </c>
      <c r="H49" s="12">
        <v>51.093317250000041</v>
      </c>
      <c r="I49" s="12"/>
    </row>
    <row r="50" spans="2:11" x14ac:dyDescent="0.25">
      <c r="C50" s="30" t="s">
        <v>56</v>
      </c>
      <c r="D50" s="13">
        <f>+D51+D52</f>
        <v>145.5</v>
      </c>
      <c r="E50" s="13">
        <f>+E51+E52</f>
        <v>158.4</v>
      </c>
      <c r="F50" s="13">
        <f>+F51+F52</f>
        <v>80.725999999999999</v>
      </c>
      <c r="G50" s="12">
        <v>20.3</v>
      </c>
      <c r="H50" s="13">
        <v>-25.928567040000001</v>
      </c>
      <c r="I50" s="12"/>
    </row>
    <row r="51" spans="2:11" x14ac:dyDescent="0.25">
      <c r="C51" s="30" t="s">
        <v>57</v>
      </c>
      <c r="D51" s="12">
        <v>166.2</v>
      </c>
      <c r="E51" s="13">
        <v>184.3</v>
      </c>
      <c r="F51" s="13">
        <v>106.655</v>
      </c>
      <c r="G51" s="12">
        <v>154.19999999999999</v>
      </c>
      <c r="H51" s="12">
        <v>0</v>
      </c>
      <c r="I51" s="12"/>
    </row>
    <row r="52" spans="2:11" x14ac:dyDescent="0.25">
      <c r="C52" s="30" t="s">
        <v>58</v>
      </c>
      <c r="D52" s="12">
        <v>-20.7</v>
      </c>
      <c r="E52" s="13">
        <v>-25.9</v>
      </c>
      <c r="F52" s="13">
        <v>-25.928999999999998</v>
      </c>
      <c r="G52" s="12">
        <v>-133.9</v>
      </c>
      <c r="H52" s="12">
        <v>-25.928567040000001</v>
      </c>
      <c r="I52" s="12"/>
    </row>
    <row r="53" spans="2:11" x14ac:dyDescent="0.25">
      <c r="C53" s="31" t="s">
        <v>59</v>
      </c>
      <c r="D53" s="32">
        <v>-14.3</v>
      </c>
      <c r="E53" s="33">
        <v>-9</v>
      </c>
      <c r="F53" s="33">
        <v>-18.3</v>
      </c>
      <c r="G53" s="34">
        <v>52</v>
      </c>
      <c r="H53" s="32">
        <v>77.021884290000045</v>
      </c>
      <c r="I53" s="4"/>
    </row>
    <row r="54" spans="2:11" x14ac:dyDescent="0.25">
      <c r="C54" s="30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35"/>
      <c r="C55" s="36" t="s">
        <v>60</v>
      </c>
      <c r="D55" s="15"/>
      <c r="E55" s="15"/>
      <c r="F55" s="15"/>
      <c r="G55" s="15"/>
      <c r="H55" s="15"/>
      <c r="I55" s="15"/>
      <c r="J55" s="15"/>
      <c r="K55" s="4"/>
    </row>
    <row r="56" spans="2:11" x14ac:dyDescent="0.25">
      <c r="C56" s="30"/>
      <c r="D56" s="16"/>
      <c r="E56" s="16"/>
      <c r="F56" s="16"/>
      <c r="G56" s="16"/>
      <c r="H56" s="16"/>
      <c r="I56" s="16"/>
      <c r="J56" s="16"/>
      <c r="K56" s="4"/>
    </row>
    <row r="57" spans="2:11" x14ac:dyDescent="0.25">
      <c r="C57" s="30"/>
      <c r="D57" s="4"/>
      <c r="E57" s="12"/>
      <c r="F57" s="12"/>
      <c r="G57" s="12"/>
      <c r="H57" s="12"/>
      <c r="I57" s="12"/>
      <c r="J57" s="4"/>
      <c r="K57" s="4"/>
    </row>
    <row r="58" spans="2:11" x14ac:dyDescent="0.25">
      <c r="D58" s="4"/>
      <c r="E58" s="4"/>
      <c r="F58" s="4"/>
      <c r="G58" s="4"/>
      <c r="H58" s="4"/>
      <c r="I58" s="4"/>
      <c r="J58" s="4"/>
      <c r="K58" s="4"/>
    </row>
    <row r="62" spans="2:11" x14ac:dyDescent="0.25">
      <c r="C62" s="37"/>
    </row>
    <row r="63" spans="2:11" x14ac:dyDescent="0.25">
      <c r="C63" s="3"/>
    </row>
    <row r="64" spans="2:11" x14ac:dyDescent="0.25">
      <c r="B64" s="37"/>
      <c r="C64" s="37"/>
      <c r="D64" s="37"/>
      <c r="E64" s="37"/>
      <c r="F64" s="37"/>
      <c r="G64" s="37"/>
      <c r="H64" s="37"/>
      <c r="I64" s="37"/>
    </row>
  </sheetData>
  <mergeCells count="2">
    <mergeCell ref="D4:H4"/>
    <mergeCell ref="C7:H7"/>
  </mergeCells>
  <pageMargins left="0.7" right="0.7" top="0.75" bottom="0.75" header="0.3" footer="0.3"/>
  <pageSetup scale="68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142875</xdr:colOff>
                <xdr:row>2</xdr:row>
                <xdr:rowOff>123825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O60"/>
  <sheetViews>
    <sheetView zoomScaleNormal="100" workbookViewId="0">
      <selection activeCell="I2" sqref="I2"/>
    </sheetView>
  </sheetViews>
  <sheetFormatPr defaultRowHeight="15" x14ac:dyDescent="0.25"/>
  <cols>
    <col min="1" max="1" width="9.140625" style="1"/>
    <col min="2" max="2" width="9.85546875" style="1" customWidth="1"/>
    <col min="3" max="3" width="35.42578125" style="1" customWidth="1"/>
    <col min="4" max="9" width="13.28515625" style="1" customWidth="1"/>
    <col min="10" max="11" width="8.7109375" style="1" customWidth="1"/>
    <col min="12" max="14" width="9.140625" style="1"/>
    <col min="15" max="15" width="11.28515625" style="1" bestFit="1" customWidth="1"/>
    <col min="16" max="16384" width="9.140625" style="1"/>
  </cols>
  <sheetData>
    <row r="3" spans="2:41" x14ac:dyDescent="0.25">
      <c r="H3" s="9" t="s">
        <v>61</v>
      </c>
    </row>
    <row r="4" spans="2:41" ht="12.75" customHeight="1" x14ac:dyDescent="0.25">
      <c r="D4" s="17"/>
      <c r="E4" s="17"/>
      <c r="F4" s="17"/>
      <c r="G4" s="17"/>
      <c r="H4" s="17"/>
      <c r="I4" s="18"/>
    </row>
    <row r="5" spans="2:41" ht="9" customHeight="1" x14ac:dyDescent="0.25"/>
    <row r="8" spans="2:41" ht="15.75" x14ac:dyDescent="0.25">
      <c r="B8" s="19">
        <v>13.02</v>
      </c>
      <c r="C8" s="38" t="s">
        <v>64</v>
      </c>
      <c r="D8" s="38"/>
      <c r="E8" s="38"/>
      <c r="F8" s="38"/>
      <c r="G8" s="38"/>
      <c r="H8" s="38"/>
      <c r="I8" s="21"/>
    </row>
    <row r="9" spans="2:41" x14ac:dyDescent="0.25">
      <c r="C9" s="30"/>
      <c r="D9" s="30"/>
      <c r="E9" s="30"/>
      <c r="F9" s="30"/>
      <c r="G9" s="30"/>
      <c r="H9" s="30"/>
      <c r="I9" s="30"/>
    </row>
    <row r="10" spans="2:41" x14ac:dyDescent="0.25">
      <c r="C10" s="30"/>
      <c r="D10" s="39"/>
      <c r="E10" s="39"/>
      <c r="F10" s="39"/>
      <c r="G10" s="39"/>
      <c r="H10" s="22" t="s">
        <v>0</v>
      </c>
      <c r="I10" s="10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2:41" x14ac:dyDescent="0.25">
      <c r="B11" s="40"/>
      <c r="C11" s="41"/>
      <c r="D11" s="24">
        <v>2008</v>
      </c>
      <c r="E11" s="24">
        <v>2009</v>
      </c>
      <c r="F11" s="24">
        <v>2010</v>
      </c>
      <c r="G11" s="24">
        <v>2011</v>
      </c>
      <c r="H11" s="24">
        <v>2012</v>
      </c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2:41" x14ac:dyDescent="0.25">
      <c r="B12" s="40"/>
      <c r="C12" s="42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2:41" x14ac:dyDescent="0.25">
      <c r="B13" s="43"/>
      <c r="C13" s="44" t="s">
        <v>5</v>
      </c>
      <c r="D13" s="6">
        <v>522228.63347</v>
      </c>
      <c r="E13" s="6">
        <v>470641.82498999999</v>
      </c>
      <c r="F13" s="6">
        <v>515754</v>
      </c>
      <c r="G13" s="6">
        <v>549858</v>
      </c>
      <c r="H13" s="6">
        <v>564536.89142</v>
      </c>
      <c r="I13" s="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2:41" x14ac:dyDescent="0.25">
      <c r="B14" s="43"/>
      <c r="C14" s="44"/>
      <c r="D14" s="6"/>
      <c r="E14" s="6"/>
      <c r="F14" s="6"/>
      <c r="G14" s="6"/>
      <c r="H14" s="6"/>
      <c r="I14" s="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2:41" x14ac:dyDescent="0.25">
      <c r="B15" s="40"/>
      <c r="C15" s="44" t="s">
        <v>6</v>
      </c>
      <c r="D15" s="6">
        <v>460607.63347</v>
      </c>
      <c r="E15" s="6">
        <v>419590</v>
      </c>
      <c r="F15" s="6">
        <v>457355</v>
      </c>
      <c r="G15" s="46">
        <v>488680</v>
      </c>
      <c r="H15" s="46">
        <v>503504.71917999996</v>
      </c>
      <c r="I15" s="4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2:41" x14ac:dyDescent="0.25">
      <c r="B16" s="43"/>
      <c r="C16" s="47" t="s">
        <v>7</v>
      </c>
      <c r="D16" s="48">
        <v>41118</v>
      </c>
      <c r="E16" s="48">
        <v>22637</v>
      </c>
      <c r="F16" s="48">
        <v>21308</v>
      </c>
      <c r="G16" s="48">
        <v>36393</v>
      </c>
      <c r="H16" s="48">
        <v>36679.090639999995</v>
      </c>
      <c r="I16" s="48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2:41" x14ac:dyDescent="0.25">
      <c r="B17" s="43"/>
      <c r="C17" s="47" t="s">
        <v>8</v>
      </c>
      <c r="D17" s="48">
        <v>237986</v>
      </c>
      <c r="E17" s="48">
        <v>235872</v>
      </c>
      <c r="F17" s="48">
        <v>277244</v>
      </c>
      <c r="G17" s="48">
        <v>289472</v>
      </c>
      <c r="H17" s="48">
        <v>296610.34878999996</v>
      </c>
      <c r="I17" s="48"/>
      <c r="J17" s="4"/>
      <c r="K17" s="49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2:41" x14ac:dyDescent="0.25">
      <c r="B18" s="43"/>
      <c r="C18" s="50" t="s">
        <v>9</v>
      </c>
      <c r="D18" s="7">
        <v>53746</v>
      </c>
      <c r="E18" s="7">
        <v>58744</v>
      </c>
      <c r="F18" s="7">
        <v>61422</v>
      </c>
      <c r="G18" s="7">
        <v>66004</v>
      </c>
      <c r="H18" s="7">
        <v>65064.480739999999</v>
      </c>
      <c r="I18" s="7"/>
    </row>
    <row r="19" spans="2:41" x14ac:dyDescent="0.25">
      <c r="B19" s="43"/>
      <c r="C19" s="50" t="s">
        <v>10</v>
      </c>
      <c r="D19" s="7">
        <v>24498</v>
      </c>
      <c r="E19" s="7">
        <v>23905</v>
      </c>
      <c r="F19" s="7">
        <v>23959</v>
      </c>
      <c r="G19" s="7">
        <v>24309</v>
      </c>
      <c r="H19" s="7">
        <v>22440.25</v>
      </c>
      <c r="I19" s="7"/>
    </row>
    <row r="20" spans="2:41" x14ac:dyDescent="0.25">
      <c r="B20" s="43"/>
      <c r="C20" s="50" t="s">
        <v>11</v>
      </c>
      <c r="D20" s="7">
        <v>40117</v>
      </c>
      <c r="E20" s="7">
        <v>36784</v>
      </c>
      <c r="F20" s="7">
        <v>49492</v>
      </c>
      <c r="G20" s="7">
        <v>48792</v>
      </c>
      <c r="H20" s="7">
        <v>48704.560429999998</v>
      </c>
      <c r="I20" s="7"/>
      <c r="K20" s="51"/>
    </row>
    <row r="21" spans="2:41" x14ac:dyDescent="0.25">
      <c r="B21" s="43"/>
      <c r="C21" s="50" t="s">
        <v>12</v>
      </c>
      <c r="D21" s="7">
        <v>11349</v>
      </c>
      <c r="E21" s="7">
        <v>9225</v>
      </c>
      <c r="F21" s="7">
        <v>9804</v>
      </c>
      <c r="G21" s="7">
        <v>11077</v>
      </c>
      <c r="H21" s="7">
        <v>12178.68902</v>
      </c>
      <c r="I21" s="7"/>
    </row>
    <row r="22" spans="2:41" x14ac:dyDescent="0.25">
      <c r="B22" s="43"/>
      <c r="C22" s="50" t="s">
        <v>13</v>
      </c>
      <c r="D22" s="7">
        <v>8428</v>
      </c>
      <c r="E22" s="7">
        <v>8180</v>
      </c>
      <c r="F22" s="7">
        <v>8640</v>
      </c>
      <c r="G22" s="7">
        <v>8983</v>
      </c>
      <c r="H22" s="7">
        <v>9313.4710899999991</v>
      </c>
      <c r="I22" s="7"/>
      <c r="J22" s="51"/>
      <c r="K22" s="51"/>
    </row>
    <row r="23" spans="2:41" x14ac:dyDescent="0.25">
      <c r="B23" s="43"/>
      <c r="C23" s="50"/>
      <c r="D23" s="48"/>
      <c r="E23" s="30"/>
      <c r="F23" s="30"/>
      <c r="G23" s="52"/>
      <c r="H23" s="48"/>
      <c r="I23" s="52"/>
      <c r="K23" s="51"/>
    </row>
    <row r="24" spans="2:41" x14ac:dyDescent="0.25">
      <c r="B24" s="43"/>
      <c r="C24" s="47" t="s">
        <v>14</v>
      </c>
      <c r="D24" s="48">
        <v>176899.63347000003</v>
      </c>
      <c r="E24" s="48">
        <v>155343</v>
      </c>
      <c r="F24" s="48">
        <v>158510</v>
      </c>
      <c r="G24" s="53">
        <v>162247</v>
      </c>
      <c r="H24" s="53">
        <v>167156.83785000001</v>
      </c>
      <c r="I24" s="53"/>
    </row>
    <row r="25" spans="2:41" x14ac:dyDescent="0.25">
      <c r="B25" s="43"/>
      <c r="C25" s="50" t="s">
        <v>15</v>
      </c>
      <c r="D25" s="7">
        <v>162909.37967000002</v>
      </c>
      <c r="E25" s="7">
        <v>141895</v>
      </c>
      <c r="F25" s="7">
        <v>143901</v>
      </c>
      <c r="G25" s="7">
        <v>149150</v>
      </c>
      <c r="H25" s="7">
        <v>152929.94491000002</v>
      </c>
      <c r="I25" s="7"/>
    </row>
    <row r="26" spans="2:41" x14ac:dyDescent="0.25">
      <c r="B26" s="43"/>
      <c r="C26" s="50" t="s">
        <v>16</v>
      </c>
      <c r="D26" s="7">
        <v>13990.2538</v>
      </c>
      <c r="E26" s="7">
        <v>13448</v>
      </c>
      <c r="F26" s="7">
        <v>14609</v>
      </c>
      <c r="G26" s="7">
        <v>13097</v>
      </c>
      <c r="H26" s="7">
        <v>14226.892940000002</v>
      </c>
      <c r="I26" s="7"/>
    </row>
    <row r="27" spans="2:41" x14ac:dyDescent="0.25">
      <c r="B27" s="43"/>
      <c r="C27" s="50"/>
      <c r="D27" s="48"/>
      <c r="E27" s="48"/>
      <c r="F27" s="48"/>
      <c r="H27" s="48"/>
    </row>
    <row r="28" spans="2:41" x14ac:dyDescent="0.25">
      <c r="B28" s="43"/>
      <c r="C28" s="47" t="s">
        <v>17</v>
      </c>
      <c r="D28" s="48">
        <v>4604</v>
      </c>
      <c r="E28" s="48">
        <v>5738</v>
      </c>
      <c r="F28" s="48">
        <v>293</v>
      </c>
      <c r="G28" s="48">
        <v>568</v>
      </c>
      <c r="H28" s="48">
        <v>3058.4418999999998</v>
      </c>
      <c r="I28" s="48"/>
    </row>
    <row r="29" spans="2:41" x14ac:dyDescent="0.25">
      <c r="B29" s="43"/>
      <c r="C29" s="47"/>
      <c r="D29" s="48"/>
      <c r="E29" s="30"/>
      <c r="F29" s="30"/>
      <c r="G29" s="30"/>
      <c r="H29" s="48"/>
      <c r="I29" s="30"/>
    </row>
    <row r="30" spans="2:41" x14ac:dyDescent="0.25">
      <c r="B30" s="43"/>
      <c r="C30" s="44" t="s">
        <v>18</v>
      </c>
      <c r="D30" s="6">
        <v>61621</v>
      </c>
      <c r="E30" s="6">
        <v>51051.824989999979</v>
      </c>
      <c r="F30" s="6">
        <v>58399</v>
      </c>
      <c r="G30" s="6">
        <v>56941</v>
      </c>
      <c r="H30" s="6">
        <v>56939.641170000017</v>
      </c>
      <c r="I30" s="6"/>
    </row>
    <row r="31" spans="2:41" x14ac:dyDescent="0.25">
      <c r="B31" s="43"/>
      <c r="C31" s="47" t="s">
        <v>19</v>
      </c>
      <c r="D31" s="48">
        <v>59723</v>
      </c>
      <c r="E31" s="48">
        <v>47044.310079999981</v>
      </c>
      <c r="F31" s="48">
        <v>56215</v>
      </c>
      <c r="G31" s="48">
        <v>55760</v>
      </c>
      <c r="H31" s="48">
        <v>55005.491660000014</v>
      </c>
      <c r="I31" s="48"/>
      <c r="J31" s="51"/>
    </row>
    <row r="32" spans="2:41" x14ac:dyDescent="0.25">
      <c r="B32" s="43"/>
      <c r="C32" s="50"/>
      <c r="D32" s="48"/>
      <c r="E32" s="48"/>
      <c r="F32" s="48"/>
      <c r="G32" s="30"/>
      <c r="H32" s="48"/>
      <c r="I32" s="30"/>
    </row>
    <row r="33" spans="2:23" x14ac:dyDescent="0.25">
      <c r="B33" s="43"/>
      <c r="C33" s="47" t="s">
        <v>20</v>
      </c>
      <c r="D33" s="48">
        <v>1898</v>
      </c>
      <c r="E33" s="48">
        <v>2355.02486</v>
      </c>
      <c r="F33" s="48">
        <v>1610</v>
      </c>
      <c r="G33" s="48">
        <v>1181</v>
      </c>
      <c r="H33" s="48">
        <v>1337.9638299999999</v>
      </c>
      <c r="I33" s="48"/>
    </row>
    <row r="34" spans="2:23" x14ac:dyDescent="0.25">
      <c r="B34" s="43"/>
      <c r="C34" s="47" t="s">
        <v>21</v>
      </c>
      <c r="D34" s="54" t="s">
        <v>3</v>
      </c>
      <c r="E34" s="48">
        <v>1652.4900499999999</v>
      </c>
      <c r="F34" s="48">
        <v>574</v>
      </c>
      <c r="G34" s="30"/>
      <c r="H34" s="54">
        <v>596.18568000000005</v>
      </c>
      <c r="I34" s="30"/>
    </row>
    <row r="35" spans="2:23" x14ac:dyDescent="0.25">
      <c r="B35" s="43"/>
      <c r="C35" s="47"/>
      <c r="D35" s="48"/>
      <c r="E35" s="30"/>
      <c r="F35" s="30"/>
      <c r="G35" s="30"/>
      <c r="H35" s="48"/>
      <c r="I35" s="30"/>
    </row>
    <row r="36" spans="2:23" x14ac:dyDescent="0.25">
      <c r="B36" s="43"/>
      <c r="C36" s="47"/>
      <c r="D36" s="48"/>
      <c r="E36" s="48"/>
      <c r="F36" s="48"/>
      <c r="G36" s="30"/>
      <c r="H36" s="48"/>
      <c r="I36" s="30"/>
    </row>
    <row r="37" spans="2:23" x14ac:dyDescent="0.25">
      <c r="B37" s="43"/>
      <c r="C37" s="55" t="s">
        <v>22</v>
      </c>
      <c r="D37" s="8" t="s">
        <v>3</v>
      </c>
      <c r="E37" s="8" t="s">
        <v>3</v>
      </c>
      <c r="F37" s="8" t="s">
        <v>3</v>
      </c>
      <c r="G37" s="8">
        <v>4237</v>
      </c>
      <c r="H37" s="8">
        <v>4092.53107</v>
      </c>
      <c r="I37" s="8"/>
    </row>
    <row r="38" spans="2:23" x14ac:dyDescent="0.25">
      <c r="B38" s="43"/>
      <c r="C38" s="56"/>
      <c r="D38" s="34"/>
      <c r="E38" s="34"/>
      <c r="F38" s="34"/>
      <c r="G38" s="34"/>
      <c r="H38" s="34"/>
      <c r="I38" s="4"/>
    </row>
    <row r="39" spans="2:23" x14ac:dyDescent="0.25">
      <c r="B39" s="43"/>
      <c r="C39" s="57"/>
    </row>
    <row r="40" spans="2:23" x14ac:dyDescent="0.25">
      <c r="B40" s="4"/>
    </row>
    <row r="42" spans="2:23" x14ac:dyDescent="0.25">
      <c r="B42" s="58"/>
      <c r="C42" s="4"/>
    </row>
    <row r="43" spans="2:23" x14ac:dyDescent="0.25">
      <c r="B43" s="58"/>
      <c r="N43" s="59"/>
      <c r="O43" s="23"/>
    </row>
    <row r="44" spans="2:23" x14ac:dyDescent="0.25">
      <c r="B44" s="58"/>
      <c r="N44" s="23"/>
      <c r="O44" s="45"/>
      <c r="P44" s="6"/>
      <c r="Q44" s="6"/>
      <c r="R44" s="6"/>
      <c r="S44" s="6"/>
      <c r="T44" s="6"/>
      <c r="U44" s="6"/>
      <c r="V44" s="6"/>
      <c r="W44" s="6"/>
    </row>
    <row r="45" spans="2:23" x14ac:dyDescent="0.25">
      <c r="B45" s="58"/>
      <c r="N45" s="23"/>
      <c r="O45" s="48"/>
    </row>
    <row r="46" spans="2:23" x14ac:dyDescent="0.25">
      <c r="B46" s="58"/>
      <c r="C46" s="4"/>
      <c r="N46" s="23"/>
      <c r="O46" s="48"/>
    </row>
    <row r="47" spans="2:23" x14ac:dyDescent="0.25">
      <c r="B47" s="58"/>
      <c r="C47" s="4"/>
      <c r="N47" s="23"/>
      <c r="O47" s="48"/>
    </row>
    <row r="48" spans="2:23" x14ac:dyDescent="0.25">
      <c r="B48" s="58"/>
      <c r="C48" s="4"/>
      <c r="N48" s="23"/>
      <c r="O48" s="48"/>
    </row>
    <row r="49" spans="2:15" x14ac:dyDescent="0.25">
      <c r="B49" s="58"/>
      <c r="C49" s="4"/>
      <c r="N49" s="23"/>
      <c r="O49" s="48"/>
    </row>
    <row r="50" spans="2:15" x14ac:dyDescent="0.25">
      <c r="B50" s="58"/>
      <c r="C50" s="4"/>
      <c r="N50" s="23"/>
      <c r="O50" s="48"/>
    </row>
    <row r="51" spans="2:15" x14ac:dyDescent="0.25">
      <c r="B51" s="58"/>
      <c r="C51" s="4"/>
      <c r="N51" s="23"/>
      <c r="O51" s="48"/>
    </row>
    <row r="52" spans="2:15" x14ac:dyDescent="0.25">
      <c r="B52" s="58"/>
      <c r="C52" s="4"/>
      <c r="N52" s="23"/>
      <c r="O52" s="48"/>
    </row>
    <row r="53" spans="2:15" x14ac:dyDescent="0.25">
      <c r="B53" s="58"/>
      <c r="C53" s="4"/>
      <c r="N53" s="23"/>
      <c r="O53" s="48"/>
    </row>
    <row r="54" spans="2:15" x14ac:dyDescent="0.25">
      <c r="B54" s="58"/>
      <c r="C54" s="4"/>
      <c r="N54" s="23"/>
      <c r="O54" s="51"/>
    </row>
    <row r="55" spans="2:15" x14ac:dyDescent="0.25">
      <c r="B55" s="58"/>
      <c r="C55" s="4"/>
      <c r="N55" s="23"/>
      <c r="O55" s="51"/>
    </row>
    <row r="56" spans="2:15" x14ac:dyDescent="0.25">
      <c r="B56" s="58"/>
      <c r="C56" s="4"/>
      <c r="N56" s="23"/>
      <c r="O56" s="51"/>
    </row>
    <row r="57" spans="2:15" x14ac:dyDescent="0.25">
      <c r="C57" s="36" t="s">
        <v>24</v>
      </c>
    </row>
    <row r="58" spans="2:15" x14ac:dyDescent="0.25">
      <c r="B58" s="2"/>
      <c r="C58" s="2"/>
    </row>
    <row r="60" spans="2:15" x14ac:dyDescent="0.25">
      <c r="B60" s="37"/>
      <c r="C60" s="37"/>
      <c r="D60" s="37"/>
      <c r="E60" s="37"/>
      <c r="F60" s="37"/>
      <c r="G60" s="37"/>
      <c r="H60" s="37"/>
      <c r="I60" s="37"/>
    </row>
  </sheetData>
  <mergeCells count="2">
    <mergeCell ref="D4:H4"/>
    <mergeCell ref="C8:H8"/>
  </mergeCells>
  <pageMargins left="0.7" right="0.7" top="0.75" bottom="0.75" header="0.3" footer="0.3"/>
  <pageSetup scale="68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123825</xdr:colOff>
                <xdr:row>2</xdr:row>
                <xdr:rowOff>142875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H30"/>
  <sheetViews>
    <sheetView workbookViewId="0">
      <selection activeCell="I2" sqref="I2"/>
    </sheetView>
  </sheetViews>
  <sheetFormatPr defaultRowHeight="15" x14ac:dyDescent="0.25"/>
  <cols>
    <col min="1" max="3" width="9.140625" style="1"/>
    <col min="4" max="4" width="14.5703125" style="1" customWidth="1"/>
    <col min="5" max="5" width="9.140625" style="1"/>
    <col min="6" max="6" width="12.42578125" style="1" customWidth="1"/>
    <col min="7" max="7" width="13.28515625" style="1" customWidth="1"/>
    <col min="8" max="8" width="11.5703125" style="1" customWidth="1"/>
    <col min="9" max="16384" width="9.140625" style="1"/>
  </cols>
  <sheetData>
    <row r="4" spans="2:8" x14ac:dyDescent="0.25">
      <c r="H4" s="59" t="s">
        <v>61</v>
      </c>
    </row>
    <row r="7" spans="2:8" x14ac:dyDescent="0.25">
      <c r="B7" s="23">
        <v>13.03</v>
      </c>
      <c r="C7" s="61" t="s">
        <v>71</v>
      </c>
      <c r="D7" s="61"/>
      <c r="E7" s="61"/>
      <c r="F7" s="61"/>
      <c r="G7" s="61"/>
      <c r="H7" s="61"/>
    </row>
    <row r="8" spans="2:8" ht="51.75" x14ac:dyDescent="0.25">
      <c r="B8" s="30"/>
      <c r="C8" s="60" t="s">
        <v>1</v>
      </c>
      <c r="D8" s="62" t="s">
        <v>73</v>
      </c>
      <c r="E8" s="62" t="s">
        <v>65</v>
      </c>
      <c r="F8" s="62" t="s">
        <v>66</v>
      </c>
      <c r="G8" s="62" t="s">
        <v>67</v>
      </c>
      <c r="H8" s="63" t="s">
        <v>68</v>
      </c>
    </row>
    <row r="9" spans="2:8" x14ac:dyDescent="0.25">
      <c r="B9" s="30"/>
      <c r="C9" s="64">
        <v>1995</v>
      </c>
      <c r="D9" s="65">
        <v>51.6</v>
      </c>
      <c r="E9" s="65">
        <v>1.8</v>
      </c>
      <c r="F9" s="65"/>
      <c r="G9" s="65">
        <v>11.2</v>
      </c>
      <c r="H9" s="66">
        <v>4.0999999999999996</v>
      </c>
    </row>
    <row r="10" spans="2:8" x14ac:dyDescent="0.25">
      <c r="B10" s="30"/>
      <c r="C10" s="64">
        <v>1996</v>
      </c>
      <c r="D10" s="67">
        <v>67.599999999999994</v>
      </c>
      <c r="E10" s="67">
        <v>22.4</v>
      </c>
      <c r="F10" s="67"/>
      <c r="G10" s="67">
        <v>6.6</v>
      </c>
      <c r="H10" s="68">
        <v>3.4</v>
      </c>
    </row>
    <row r="11" spans="2:8" x14ac:dyDescent="0.25">
      <c r="B11" s="30"/>
      <c r="C11" s="64">
        <v>1997</v>
      </c>
      <c r="D11" s="67">
        <v>82.9</v>
      </c>
      <c r="E11" s="67">
        <v>25.5</v>
      </c>
      <c r="F11" s="67"/>
      <c r="G11" s="67">
        <v>8.6999999999999993</v>
      </c>
      <c r="H11" s="68">
        <v>4.5</v>
      </c>
    </row>
    <row r="12" spans="2:8" x14ac:dyDescent="0.25">
      <c r="B12" s="30"/>
      <c r="C12" s="64">
        <v>1998</v>
      </c>
      <c r="D12" s="67">
        <v>93.8</v>
      </c>
      <c r="E12" s="67">
        <v>21.5</v>
      </c>
      <c r="F12" s="67"/>
      <c r="G12" s="67">
        <v>10.9</v>
      </c>
      <c r="H12" s="68">
        <v>5.9</v>
      </c>
    </row>
    <row r="13" spans="2:8" x14ac:dyDescent="0.25">
      <c r="B13" s="30"/>
      <c r="C13" s="64">
        <v>1999</v>
      </c>
      <c r="D13" s="67">
        <v>98.3</v>
      </c>
      <c r="E13" s="67">
        <v>18.2</v>
      </c>
      <c r="F13" s="67"/>
      <c r="G13" s="67">
        <v>13.1</v>
      </c>
      <c r="H13" s="68">
        <v>5.6</v>
      </c>
    </row>
    <row r="14" spans="2:8" x14ac:dyDescent="0.25">
      <c r="B14" s="30"/>
      <c r="C14" s="64">
        <v>2000</v>
      </c>
      <c r="D14" s="67">
        <v>107.8</v>
      </c>
      <c r="E14" s="67">
        <v>23.8</v>
      </c>
      <c r="F14" s="67"/>
      <c r="G14" s="67">
        <v>14.3</v>
      </c>
      <c r="H14" s="68">
        <v>7</v>
      </c>
    </row>
    <row r="15" spans="2:8" x14ac:dyDescent="0.25">
      <c r="B15" s="30"/>
      <c r="C15" s="64">
        <v>2001</v>
      </c>
      <c r="D15" s="67">
        <v>143.5</v>
      </c>
      <c r="E15" s="67">
        <v>49.7</v>
      </c>
      <c r="F15" s="67"/>
      <c r="G15" s="67">
        <v>14</v>
      </c>
      <c r="H15" s="68">
        <v>6.8</v>
      </c>
    </row>
    <row r="16" spans="2:8" x14ac:dyDescent="0.25">
      <c r="B16" s="30"/>
      <c r="C16" s="64">
        <v>2002</v>
      </c>
      <c r="D16" s="67">
        <v>132.1</v>
      </c>
      <c r="E16" s="67">
        <v>10.9</v>
      </c>
      <c r="F16" s="69">
        <v>-0.3</v>
      </c>
      <c r="G16" s="67">
        <v>21.3</v>
      </c>
      <c r="H16" s="68">
        <v>3.8</v>
      </c>
    </row>
    <row r="17" spans="2:8" x14ac:dyDescent="0.25">
      <c r="B17" s="30"/>
      <c r="C17" s="64">
        <v>2003</v>
      </c>
      <c r="D17" s="67">
        <v>143.9</v>
      </c>
      <c r="E17" s="67">
        <v>136.9</v>
      </c>
      <c r="F17" s="69"/>
      <c r="G17" s="67">
        <v>124.5</v>
      </c>
      <c r="H17" s="68">
        <v>5.0999999999999996</v>
      </c>
    </row>
    <row r="18" spans="2:8" x14ac:dyDescent="0.25">
      <c r="B18" s="30"/>
      <c r="C18" s="64">
        <v>2004</v>
      </c>
      <c r="D18" s="67">
        <v>157.6</v>
      </c>
      <c r="E18" s="67">
        <v>23.3</v>
      </c>
      <c r="F18" s="69"/>
      <c r="G18" s="67">
        <v>9.5</v>
      </c>
      <c r="H18" s="68">
        <v>7.3</v>
      </c>
    </row>
    <row r="19" spans="2:8" x14ac:dyDescent="0.25">
      <c r="B19" s="30"/>
      <c r="C19" s="64">
        <v>2005</v>
      </c>
      <c r="D19" s="67">
        <v>180.9</v>
      </c>
      <c r="E19" s="67">
        <v>39</v>
      </c>
      <c r="F19" s="69"/>
      <c r="G19" s="67">
        <v>11.4</v>
      </c>
      <c r="H19" s="68">
        <v>9.5</v>
      </c>
    </row>
    <row r="20" spans="2:8" x14ac:dyDescent="0.25">
      <c r="B20" s="30"/>
      <c r="C20" s="64">
        <v>2006</v>
      </c>
      <c r="D20" s="67">
        <v>179.7</v>
      </c>
      <c r="E20" s="67">
        <v>10</v>
      </c>
      <c r="F20" s="69"/>
      <c r="G20" s="67">
        <v>14.5</v>
      </c>
      <c r="H20" s="68">
        <v>8.9</v>
      </c>
    </row>
    <row r="21" spans="2:8" x14ac:dyDescent="0.25">
      <c r="B21" s="30"/>
      <c r="C21" s="64">
        <v>2007</v>
      </c>
      <c r="D21" s="67">
        <v>210.5</v>
      </c>
      <c r="E21" s="67">
        <v>52.3</v>
      </c>
      <c r="F21" s="69">
        <v>-0.2</v>
      </c>
      <c r="G21" s="67">
        <v>16.399999999999999</v>
      </c>
      <c r="H21" s="68">
        <v>9.6</v>
      </c>
    </row>
    <row r="22" spans="2:8" x14ac:dyDescent="0.25">
      <c r="B22" s="30"/>
      <c r="C22" s="64">
        <v>2008</v>
      </c>
      <c r="D22" s="67">
        <v>354.9</v>
      </c>
      <c r="E22" s="67">
        <v>166.2</v>
      </c>
      <c r="F22" s="69">
        <v>-0.5</v>
      </c>
      <c r="G22" s="67">
        <v>20.7</v>
      </c>
      <c r="H22" s="68">
        <v>11.7</v>
      </c>
    </row>
    <row r="23" spans="2:8" x14ac:dyDescent="0.25">
      <c r="B23" s="30"/>
      <c r="C23" s="64">
        <v>2009</v>
      </c>
      <c r="D23" s="67">
        <v>513.5</v>
      </c>
      <c r="E23" s="67">
        <v>184.3</v>
      </c>
      <c r="F23" s="69"/>
      <c r="G23" s="67">
        <v>25.9</v>
      </c>
      <c r="H23" s="68">
        <v>19.399999999999999</v>
      </c>
    </row>
    <row r="24" spans="2:8" x14ac:dyDescent="0.25">
      <c r="B24" s="30"/>
      <c r="C24" s="64">
        <v>2010</v>
      </c>
      <c r="D24" s="67">
        <v>592.70000000000005</v>
      </c>
      <c r="E24" s="67">
        <v>106.7</v>
      </c>
      <c r="F24" s="69">
        <v>-0.2</v>
      </c>
      <c r="G24" s="67">
        <v>25.9</v>
      </c>
      <c r="H24" s="68">
        <v>27.9</v>
      </c>
    </row>
    <row r="25" spans="2:8" x14ac:dyDescent="0.25">
      <c r="B25" s="30"/>
      <c r="C25" s="64">
        <v>2011</v>
      </c>
      <c r="D25" s="67">
        <v>613.4</v>
      </c>
      <c r="E25" s="67">
        <v>154.19999999999999</v>
      </c>
      <c r="F25" s="69">
        <v>0.3</v>
      </c>
      <c r="G25" s="67">
        <v>133.9</v>
      </c>
      <c r="H25" s="68">
        <v>32.9</v>
      </c>
    </row>
    <row r="26" spans="2:8" x14ac:dyDescent="0.25">
      <c r="B26" s="30"/>
      <c r="C26" s="70">
        <v>2012</v>
      </c>
      <c r="D26" s="71">
        <v>586.20000000000005</v>
      </c>
      <c r="E26" s="72" t="s">
        <v>69</v>
      </c>
      <c r="F26" s="73">
        <v>-0.2</v>
      </c>
      <c r="G26" s="71">
        <v>25.9</v>
      </c>
      <c r="H26" s="74">
        <v>33.799999999999997</v>
      </c>
    </row>
    <row r="27" spans="2:8" x14ac:dyDescent="0.25">
      <c r="B27" s="30"/>
      <c r="C27" s="30"/>
      <c r="D27" s="48"/>
      <c r="E27" s="48"/>
      <c r="F27" s="75"/>
      <c r="G27" s="48"/>
      <c r="H27" s="48"/>
    </row>
    <row r="28" spans="2:8" ht="27.75" customHeight="1" x14ac:dyDescent="0.25">
      <c r="B28" s="30"/>
      <c r="C28" s="76" t="s">
        <v>72</v>
      </c>
      <c r="D28" s="76"/>
      <c r="E28" s="76"/>
      <c r="F28" s="76"/>
      <c r="G28" s="76"/>
      <c r="H28" s="76"/>
    </row>
    <row r="29" spans="2:8" x14ac:dyDescent="0.25">
      <c r="B29" s="30"/>
      <c r="C29" s="77"/>
      <c r="D29" s="48"/>
      <c r="E29" s="48"/>
      <c r="F29" s="48"/>
      <c r="G29" s="48"/>
      <c r="H29" s="48"/>
    </row>
    <row r="30" spans="2:8" x14ac:dyDescent="0.25">
      <c r="B30" s="30"/>
      <c r="C30" s="77" t="s">
        <v>70</v>
      </c>
      <c r="D30" s="48"/>
      <c r="E30" s="48"/>
      <c r="F30" s="48"/>
      <c r="G30" s="48"/>
      <c r="H30" s="48"/>
    </row>
  </sheetData>
  <mergeCells count="2">
    <mergeCell ref="C7:H7"/>
    <mergeCell ref="C28:H28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7169" r:id="rId3">
          <objectPr defaultSize="0" autoPict="0" r:id="rId4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1</xdr:col>
                <xdr:colOff>276225</xdr:colOff>
                <xdr:row>2</xdr:row>
                <xdr:rowOff>180975</xdr:rowOff>
              </to>
            </anchor>
          </objectPr>
        </oleObject>
      </mc:Choice>
      <mc:Fallback>
        <oleObject progId="MSPhotoEd.3" shapeId="716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13.01</vt:lpstr>
      <vt:lpstr>13.02</vt:lpstr>
      <vt:lpstr>13.03</vt:lpstr>
      <vt:lpstr>'13.01'!Print_Area</vt:lpstr>
      <vt:lpstr>'13.02'!Print_Area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2013-08-07T15:29:23Z</dcterms:modified>
</cp:coreProperties>
</file>