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defaultThemeVersion="124226"/>
  <xr:revisionPtr revIDLastSave="0" documentId="13_ncr:1_{36DFA600-E8F9-41C2-AF03-CFBFEA21FF7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.01a&amp;.01b" sheetId="1" r:id="rId1"/>
    <sheet name=".01c &amp; .01d" sheetId="4" r:id="rId2"/>
    <sheet name=".02a &amp; .02b" sheetId="2" r:id="rId3"/>
    <sheet name=".03a &amp; .03b" sheetId="3" r:id="rId4"/>
    <sheet name=".04a &amp; .04b" sheetId="5" r:id="rId5"/>
  </sheets>
  <definedNames>
    <definedName name="_xlnm.Print_Area" localSheetId="0">'.01a&amp;.01b'!$A$1:$J$56</definedName>
    <definedName name="_xlnm.Print_Area" localSheetId="1">'.01c &amp; .01d'!$A$1:$J$45</definedName>
    <definedName name="_xlnm.Print_Area" localSheetId="2">'.02a &amp; .02b'!$A$1:$K$46</definedName>
    <definedName name="_xlnm.Print_Area" localSheetId="3">'.03a &amp; .03b'!$A$1:$J$43</definedName>
    <definedName name="_xlnm.Print_Area" localSheetId="4">'.04a &amp; .04b'!$A$1:$I$56</definedName>
  </definedNames>
  <calcPr calcId="191029"/>
</workbook>
</file>

<file path=xl/calcChain.xml><?xml version="1.0" encoding="utf-8"?>
<calcChain xmlns="http://schemas.openxmlformats.org/spreadsheetml/2006/main">
  <c r="H44" i="5" l="1"/>
  <c r="G44" i="5"/>
  <c r="H25" i="5" l="1"/>
  <c r="G20" i="5"/>
  <c r="H20" i="5"/>
  <c r="H14" i="5"/>
  <c r="G25" i="5"/>
  <c r="G14" i="5"/>
  <c r="J29" i="1"/>
  <c r="J12" i="1"/>
  <c r="K29" i="2"/>
  <c r="K12" i="2"/>
  <c r="J30" i="3"/>
  <c r="J13" i="3"/>
  <c r="J32" i="4" l="1"/>
  <c r="J13" i="4"/>
  <c r="J29" i="2" l="1"/>
  <c r="J12" i="2"/>
  <c r="I30" i="3"/>
  <c r="I13" i="3"/>
  <c r="I12" i="1"/>
  <c r="I29" i="1"/>
  <c r="I32" i="4" l="1"/>
  <c r="I13" i="4"/>
  <c r="F44" i="5" l="1"/>
  <c r="F25" i="5"/>
  <c r="F20" i="5"/>
  <c r="F14" i="5"/>
  <c r="H30" i="3" l="1"/>
  <c r="H13" i="3"/>
  <c r="I29" i="2"/>
  <c r="I12" i="2"/>
  <c r="H29" i="1"/>
  <c r="H12" i="1"/>
  <c r="H32" i="4" l="1"/>
  <c r="H13" i="4"/>
  <c r="G30" i="3" l="1"/>
  <c r="G13" i="3"/>
  <c r="H29" i="2"/>
  <c r="H12" i="2"/>
  <c r="G29" i="1"/>
  <c r="G12" i="1"/>
  <c r="G32" i="4" l="1"/>
  <c r="G13" i="4"/>
  <c r="G29" i="2" l="1"/>
  <c r="G12" i="2"/>
  <c r="F29" i="1"/>
  <c r="F12" i="1"/>
  <c r="F30" i="3"/>
  <c r="F13" i="3"/>
  <c r="E30" i="3" l="1"/>
  <c r="E13" i="3"/>
  <c r="F29" i="2"/>
  <c r="F12" i="2"/>
  <c r="F32" i="4"/>
  <c r="F13" i="4"/>
  <c r="E29" i="1"/>
  <c r="E12" i="1"/>
  <c r="D30" i="3" l="1"/>
  <c r="D13" i="3"/>
  <c r="E29" i="2"/>
  <c r="E12" i="2"/>
  <c r="E32" i="4"/>
  <c r="E13" i="4"/>
  <c r="D29" i="1" l="1"/>
  <c r="D12" i="1"/>
  <c r="D32" i="4" l="1"/>
  <c r="D13" i="4"/>
  <c r="D29" i="2" l="1"/>
  <c r="C35" i="1" l="1"/>
  <c r="C36" i="1" l="1"/>
  <c r="C37" i="1"/>
  <c r="C34" i="1"/>
  <c r="C33" i="1"/>
  <c r="C32" i="1"/>
  <c r="C31" i="1"/>
  <c r="D12" i="2"/>
  <c r="C12" i="1"/>
  <c r="C36" i="3"/>
  <c r="C38" i="3"/>
  <c r="C37" i="3"/>
  <c r="C32" i="3"/>
  <c r="C34" i="3"/>
  <c r="C33" i="3"/>
  <c r="C29" i="1" l="1"/>
  <c r="C30" i="3"/>
  <c r="C13" i="3"/>
  <c r="C32" i="4" l="1"/>
  <c r="C13" i="4"/>
</calcChain>
</file>

<file path=xl/sharedStrings.xml><?xml version="1.0" encoding="utf-8"?>
<sst xmlns="http://schemas.openxmlformats.org/spreadsheetml/2006/main" count="132" uniqueCount="49">
  <si>
    <t>Type of Development</t>
  </si>
  <si>
    <t>Total</t>
  </si>
  <si>
    <t>Apartment / Condominium</t>
  </si>
  <si>
    <t>Commercial</t>
  </si>
  <si>
    <t>Industrial</t>
  </si>
  <si>
    <t>Hotel (incl. expansions)</t>
  </si>
  <si>
    <t>Government</t>
  </si>
  <si>
    <t>Other</t>
  </si>
  <si>
    <t>CI$ (000')</t>
  </si>
  <si>
    <t>Apartment/Condominium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</si>
  <si>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Planning Department</t>
    </r>
  </si>
  <si>
    <t>16.01a</t>
  </si>
  <si>
    <t>16.01b</t>
  </si>
  <si>
    <t>16.01c</t>
  </si>
  <si>
    <t>16.01d</t>
  </si>
  <si>
    <t>16.02a</t>
  </si>
  <si>
    <t>16.02b</t>
  </si>
  <si>
    <t>Transfers of freehold real estate</t>
  </si>
  <si>
    <t>Number</t>
  </si>
  <si>
    <t>Value (CI$M)</t>
  </si>
  <si>
    <t>Transfer of leasehold real estate and new leases</t>
  </si>
  <si>
    <t>Stamp Duty Collected</t>
  </si>
  <si>
    <t>Notes:</t>
  </si>
  <si>
    <t>Charges against property and land are charges (i.e. mortgages) recorded by the lending institution against the registered land/property of the mortgagors.</t>
  </si>
  <si>
    <t>Transfer of leasehold real estate and new lease are leases transferred for a premium.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</si>
  <si>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Lands and Survey Department</t>
    </r>
  </si>
  <si>
    <t>Transfers of freehold real estate includes both transfer for which no value is recorded and those for natural love and affection. A nominal $50 stamp duty is collected for the latter.</t>
  </si>
  <si>
    <t>CI$ Millions</t>
  </si>
  <si>
    <t>House</t>
  </si>
  <si>
    <t>16.03a</t>
  </si>
  <si>
    <t>16.03b</t>
  </si>
  <si>
    <t>Average Value CI$ (000)</t>
  </si>
  <si>
    <t>Stamp Duty collected includes other instruments and agreements such as bills of sale and debentures.</t>
  </si>
  <si>
    <t>Total Transfers</t>
  </si>
  <si>
    <t xml:space="preserve">16.04b </t>
  </si>
  <si>
    <t xml:space="preserve">Institutional </t>
  </si>
  <si>
    <t xml:space="preserve">Instituional </t>
  </si>
  <si>
    <t>..</t>
  </si>
  <si>
    <t>COMPENDIUM OF STATISTICS 2022</t>
  </si>
  <si>
    <t>Number of Planning Approvals, by type of Development, Grand Cayman, 2015-2022</t>
  </si>
  <si>
    <t>Value of Planning Approvals, by type of Development, Grand Cayman, 2015-2022</t>
  </si>
  <si>
    <t>Number of Planning Approvals by Type of Development, Sister Islands, 2014 - 2021</t>
  </si>
  <si>
    <t>Value of Planning Approvals by Type of Development, Sister Islands, 2014 - 2021</t>
  </si>
  <si>
    <t>Builing Permits in Grand Cayman, 2015-2022</t>
  </si>
  <si>
    <t>Value of Builing Permits in Grand Cayman, 2015-2022</t>
  </si>
  <si>
    <t>Number of Certificates of Occupancy by Type of Development, Grand Cayman, 2015 - 2022</t>
  </si>
  <si>
    <t>Value of Certificates of Occupancy by Type of Development, Grand Cayman, 2015 - 2022</t>
  </si>
  <si>
    <t>Charges Against Property and Land, 2018-2022</t>
  </si>
  <si>
    <t>Land and Property Transfers, 2018 -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</si>
</sst>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(* #,##0.0000_);_(* \(#,##0.0000\);_(* &quot;-&quot;??_);_(@_)"/>
    <numFmt numFmtId="167" formatCode="_(* #,##0.0_);_(* \(#,##0.0\);_(* &quot;-&quot;??_);_(@_)"/>
    <numFmt numFmtId="168" formatCode="\-\ #\ \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" fillId="32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Border="1"/>
    <xf numFmtId="0" fontId="3" fillId="0" borderId="0" xfId="0" applyFont="1" applyFill="1" applyBorder="1"/>
    <xf numFmtId="164" fontId="2" fillId="0" borderId="0" xfId="1" applyNumberFormat="1" applyFont="1" applyFill="1"/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164" fontId="2" fillId="0" borderId="0" xfId="0" applyNumberFormat="1" applyFont="1" applyFill="1"/>
    <xf numFmtId="166" fontId="2" fillId="0" borderId="0" xfId="1" applyNumberFormat="1" applyFont="1" applyFill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67" fontId="3" fillId="0" borderId="0" xfId="1" applyNumberFormat="1" applyFont="1" applyFill="1"/>
    <xf numFmtId="167" fontId="2" fillId="0" borderId="0" xfId="1" applyNumberFormat="1" applyFont="1" applyFill="1"/>
    <xf numFmtId="9" fontId="2" fillId="0" borderId="0" xfId="2" applyNumberFormat="1" applyFont="1" applyFill="1"/>
    <xf numFmtId="168" fontId="2" fillId="0" borderId="0" xfId="0" applyNumberFormat="1" applyFont="1" applyFill="1" applyAlignment="1">
      <alignment horizontal="center"/>
    </xf>
    <xf numFmtId="1" fontId="2" fillId="0" borderId="0" xfId="0" applyNumberFormat="1" applyFont="1" applyFill="1"/>
    <xf numFmtId="0" fontId="0" fillId="0" borderId="0" xfId="0" applyFill="1"/>
    <xf numFmtId="0" fontId="6" fillId="0" borderId="0" xfId="0" applyFont="1" applyFill="1"/>
    <xf numFmtId="164" fontId="6" fillId="0" borderId="0" xfId="1" applyNumberFormat="1" applyFont="1" applyFill="1"/>
    <xf numFmtId="167" fontId="2" fillId="0" borderId="0" xfId="0" applyNumberFormat="1" applyFont="1" applyFill="1"/>
    <xf numFmtId="2" fontId="3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/>
    <xf numFmtId="0" fontId="3" fillId="0" borderId="0" xfId="0" applyFont="1" applyFill="1" applyBorder="1" applyAlignment="1">
      <alignment vertical="center" wrapText="1"/>
    </xf>
    <xf numFmtId="164" fontId="3" fillId="0" borderId="0" xfId="1" applyNumberFormat="1" applyFont="1" applyFill="1" applyBorder="1"/>
    <xf numFmtId="165" fontId="3" fillId="0" borderId="0" xfId="0" applyNumberFormat="1" applyFont="1" applyFill="1" applyAlignment="1">
      <alignment horizontal="right"/>
    </xf>
    <xf numFmtId="164" fontId="2" fillId="0" borderId="0" xfId="1" applyNumberFormat="1" applyFont="1" applyFill="1" applyBorder="1"/>
    <xf numFmtId="0" fontId="2" fillId="0" borderId="2" xfId="0" applyFont="1" applyFill="1" applyBorder="1"/>
    <xf numFmtId="164" fontId="2" fillId="0" borderId="2" xfId="1" applyNumberFormat="1" applyFont="1" applyFill="1" applyBorder="1"/>
    <xf numFmtId="164" fontId="3" fillId="0" borderId="0" xfId="1" applyNumberFormat="1" applyFont="1" applyFill="1"/>
    <xf numFmtId="0" fontId="3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 wrapText="1"/>
    </xf>
    <xf numFmtId="167" fontId="2" fillId="0" borderId="0" xfId="1" applyNumberFormat="1" applyFont="1" applyFill="1" applyAlignment="1">
      <alignment horizontal="right"/>
    </xf>
    <xf numFmtId="167" fontId="2" fillId="0" borderId="2" xfId="1" applyNumberFormat="1" applyFont="1" applyFill="1" applyBorder="1"/>
    <xf numFmtId="164" fontId="2" fillId="0" borderId="2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 indent="1"/>
    </xf>
    <xf numFmtId="0" fontId="3" fillId="0" borderId="0" xfId="0" applyFont="1" applyFill="1" applyAlignment="1">
      <alignment wrapText="1"/>
    </xf>
    <xf numFmtId="43" fontId="2" fillId="0" borderId="0" xfId="1" applyFont="1" applyFill="1"/>
    <xf numFmtId="0" fontId="3" fillId="0" borderId="2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left" indent="1"/>
    </xf>
    <xf numFmtId="167" fontId="2" fillId="0" borderId="2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/>
  </cellXfs>
  <cellStyles count="47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4" xr:uid="{00000000-0005-0000-0000-00001C000000}"/>
    <cellStyle name="Comma 3" xfId="3" xr:uid="{00000000-0005-0000-0000-00001D000000}"/>
    <cellStyle name="Explanatory Text" xfId="21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5" xr:uid="{00000000-0005-0000-0000-000028000000}"/>
    <cellStyle name="Note" xfId="20" builtinId="10" customBuiltin="1"/>
    <cellStyle name="Output" xfId="15" builtinId="21" customBuiltin="1"/>
    <cellStyle name="Percent" xfId="2" builtinId="5"/>
    <cellStyle name="Title" xfId="6" builtinId="15" customBuiltin="1"/>
    <cellStyle name="Total" xfId="22" builtinId="25" customBuiltin="1"/>
    <cellStyle name="Warning Text" xfId="19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504825</xdr:colOff>
          <xdr:row>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514350</xdr:colOff>
          <xdr:row>4</xdr:row>
          <xdr:rowOff>19050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19050</xdr:rowOff>
        </xdr:from>
        <xdr:to>
          <xdr:col>1</xdr:col>
          <xdr:colOff>581025</xdr:colOff>
          <xdr:row>4</xdr:row>
          <xdr:rowOff>19050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0</xdr:row>
          <xdr:rowOff>28575</xdr:rowOff>
        </xdr:from>
        <xdr:to>
          <xdr:col>1</xdr:col>
          <xdr:colOff>895350</xdr:colOff>
          <xdr:row>3</xdr:row>
          <xdr:rowOff>85725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57150</xdr:rowOff>
        </xdr:from>
        <xdr:to>
          <xdr:col>2</xdr:col>
          <xdr:colOff>314325</xdr:colOff>
          <xdr:row>4</xdr:row>
          <xdr:rowOff>38100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7"/>
  <sheetViews>
    <sheetView tabSelected="1" zoomScaleNormal="100" zoomScaleSheetLayoutView="100" workbookViewId="0">
      <selection activeCell="J4" sqref="J4"/>
    </sheetView>
  </sheetViews>
  <sheetFormatPr defaultColWidth="12.28515625" defaultRowHeight="12.75" x14ac:dyDescent="0.2"/>
  <cols>
    <col min="1" max="1" width="7.7109375" style="1" customWidth="1"/>
    <col min="2" max="2" width="23.140625" style="1" customWidth="1"/>
    <col min="3" max="4" width="12.28515625" style="1"/>
    <col min="5" max="5" width="15.28515625" style="1" customWidth="1"/>
    <col min="6" max="243" width="12.28515625" style="1"/>
    <col min="244" max="244" width="4.42578125" style="1" customWidth="1"/>
    <col min="245" max="245" width="23.140625" style="1" customWidth="1"/>
    <col min="246" max="250" width="12.28515625" style="1" customWidth="1"/>
    <col min="251" max="251" width="4.42578125" style="1" customWidth="1"/>
    <col min="252" max="499" width="12.28515625" style="1"/>
    <col min="500" max="500" width="4.42578125" style="1" customWidth="1"/>
    <col min="501" max="501" width="23.140625" style="1" customWidth="1"/>
    <col min="502" max="506" width="12.28515625" style="1" customWidth="1"/>
    <col min="507" max="507" width="4.42578125" style="1" customWidth="1"/>
    <col min="508" max="755" width="12.28515625" style="1"/>
    <col min="756" max="756" width="4.42578125" style="1" customWidth="1"/>
    <col min="757" max="757" width="23.140625" style="1" customWidth="1"/>
    <col min="758" max="762" width="12.28515625" style="1" customWidth="1"/>
    <col min="763" max="763" width="4.42578125" style="1" customWidth="1"/>
    <col min="764" max="1011" width="12.28515625" style="1"/>
    <col min="1012" max="1012" width="4.42578125" style="1" customWidth="1"/>
    <col min="1013" max="1013" width="23.140625" style="1" customWidth="1"/>
    <col min="1014" max="1018" width="12.28515625" style="1" customWidth="1"/>
    <col min="1019" max="1019" width="4.42578125" style="1" customWidth="1"/>
    <col min="1020" max="1267" width="12.28515625" style="1"/>
    <col min="1268" max="1268" width="4.42578125" style="1" customWidth="1"/>
    <col min="1269" max="1269" width="23.140625" style="1" customWidth="1"/>
    <col min="1270" max="1274" width="12.28515625" style="1" customWidth="1"/>
    <col min="1275" max="1275" width="4.42578125" style="1" customWidth="1"/>
    <col min="1276" max="1523" width="12.28515625" style="1"/>
    <col min="1524" max="1524" width="4.42578125" style="1" customWidth="1"/>
    <col min="1525" max="1525" width="23.140625" style="1" customWidth="1"/>
    <col min="1526" max="1530" width="12.28515625" style="1" customWidth="1"/>
    <col min="1531" max="1531" width="4.42578125" style="1" customWidth="1"/>
    <col min="1532" max="1779" width="12.28515625" style="1"/>
    <col min="1780" max="1780" width="4.42578125" style="1" customWidth="1"/>
    <col min="1781" max="1781" width="23.140625" style="1" customWidth="1"/>
    <col min="1782" max="1786" width="12.28515625" style="1" customWidth="1"/>
    <col min="1787" max="1787" width="4.42578125" style="1" customWidth="1"/>
    <col min="1788" max="2035" width="12.28515625" style="1"/>
    <col min="2036" max="2036" width="4.42578125" style="1" customWidth="1"/>
    <col min="2037" max="2037" width="23.140625" style="1" customWidth="1"/>
    <col min="2038" max="2042" width="12.28515625" style="1" customWidth="1"/>
    <col min="2043" max="2043" width="4.42578125" style="1" customWidth="1"/>
    <col min="2044" max="2291" width="12.28515625" style="1"/>
    <col min="2292" max="2292" width="4.42578125" style="1" customWidth="1"/>
    <col min="2293" max="2293" width="23.140625" style="1" customWidth="1"/>
    <col min="2294" max="2298" width="12.28515625" style="1" customWidth="1"/>
    <col min="2299" max="2299" width="4.42578125" style="1" customWidth="1"/>
    <col min="2300" max="2547" width="12.28515625" style="1"/>
    <col min="2548" max="2548" width="4.42578125" style="1" customWidth="1"/>
    <col min="2549" max="2549" width="23.140625" style="1" customWidth="1"/>
    <col min="2550" max="2554" width="12.28515625" style="1" customWidth="1"/>
    <col min="2555" max="2555" width="4.42578125" style="1" customWidth="1"/>
    <col min="2556" max="2803" width="12.28515625" style="1"/>
    <col min="2804" max="2804" width="4.42578125" style="1" customWidth="1"/>
    <col min="2805" max="2805" width="23.140625" style="1" customWidth="1"/>
    <col min="2806" max="2810" width="12.28515625" style="1" customWidth="1"/>
    <col min="2811" max="2811" width="4.42578125" style="1" customWidth="1"/>
    <col min="2812" max="3059" width="12.28515625" style="1"/>
    <col min="3060" max="3060" width="4.42578125" style="1" customWidth="1"/>
    <col min="3061" max="3061" width="23.140625" style="1" customWidth="1"/>
    <col min="3062" max="3066" width="12.28515625" style="1" customWidth="1"/>
    <col min="3067" max="3067" width="4.42578125" style="1" customWidth="1"/>
    <col min="3068" max="3315" width="12.28515625" style="1"/>
    <col min="3316" max="3316" width="4.42578125" style="1" customWidth="1"/>
    <col min="3317" max="3317" width="23.140625" style="1" customWidth="1"/>
    <col min="3318" max="3322" width="12.28515625" style="1" customWidth="1"/>
    <col min="3323" max="3323" width="4.42578125" style="1" customWidth="1"/>
    <col min="3324" max="3571" width="12.28515625" style="1"/>
    <col min="3572" max="3572" width="4.42578125" style="1" customWidth="1"/>
    <col min="3573" max="3573" width="23.140625" style="1" customWidth="1"/>
    <col min="3574" max="3578" width="12.28515625" style="1" customWidth="1"/>
    <col min="3579" max="3579" width="4.42578125" style="1" customWidth="1"/>
    <col min="3580" max="3827" width="12.28515625" style="1"/>
    <col min="3828" max="3828" width="4.42578125" style="1" customWidth="1"/>
    <col min="3829" max="3829" width="23.140625" style="1" customWidth="1"/>
    <col min="3830" max="3834" width="12.28515625" style="1" customWidth="1"/>
    <col min="3835" max="3835" width="4.42578125" style="1" customWidth="1"/>
    <col min="3836" max="4083" width="12.28515625" style="1"/>
    <col min="4084" max="4084" width="4.42578125" style="1" customWidth="1"/>
    <col min="4085" max="4085" width="23.140625" style="1" customWidth="1"/>
    <col min="4086" max="4090" width="12.28515625" style="1" customWidth="1"/>
    <col min="4091" max="4091" width="4.42578125" style="1" customWidth="1"/>
    <col min="4092" max="4339" width="12.28515625" style="1"/>
    <col min="4340" max="4340" width="4.42578125" style="1" customWidth="1"/>
    <col min="4341" max="4341" width="23.140625" style="1" customWidth="1"/>
    <col min="4342" max="4346" width="12.28515625" style="1" customWidth="1"/>
    <col min="4347" max="4347" width="4.42578125" style="1" customWidth="1"/>
    <col min="4348" max="4595" width="12.28515625" style="1"/>
    <col min="4596" max="4596" width="4.42578125" style="1" customWidth="1"/>
    <col min="4597" max="4597" width="23.140625" style="1" customWidth="1"/>
    <col min="4598" max="4602" width="12.28515625" style="1" customWidth="1"/>
    <col min="4603" max="4603" width="4.42578125" style="1" customWidth="1"/>
    <col min="4604" max="4851" width="12.28515625" style="1"/>
    <col min="4852" max="4852" width="4.42578125" style="1" customWidth="1"/>
    <col min="4853" max="4853" width="23.140625" style="1" customWidth="1"/>
    <col min="4854" max="4858" width="12.28515625" style="1" customWidth="1"/>
    <col min="4859" max="4859" width="4.42578125" style="1" customWidth="1"/>
    <col min="4860" max="5107" width="12.28515625" style="1"/>
    <col min="5108" max="5108" width="4.42578125" style="1" customWidth="1"/>
    <col min="5109" max="5109" width="23.140625" style="1" customWidth="1"/>
    <col min="5110" max="5114" width="12.28515625" style="1" customWidth="1"/>
    <col min="5115" max="5115" width="4.42578125" style="1" customWidth="1"/>
    <col min="5116" max="5363" width="12.28515625" style="1"/>
    <col min="5364" max="5364" width="4.42578125" style="1" customWidth="1"/>
    <col min="5365" max="5365" width="23.140625" style="1" customWidth="1"/>
    <col min="5366" max="5370" width="12.28515625" style="1" customWidth="1"/>
    <col min="5371" max="5371" width="4.42578125" style="1" customWidth="1"/>
    <col min="5372" max="5619" width="12.28515625" style="1"/>
    <col min="5620" max="5620" width="4.42578125" style="1" customWidth="1"/>
    <col min="5621" max="5621" width="23.140625" style="1" customWidth="1"/>
    <col min="5622" max="5626" width="12.28515625" style="1" customWidth="1"/>
    <col min="5627" max="5627" width="4.42578125" style="1" customWidth="1"/>
    <col min="5628" max="5875" width="12.28515625" style="1"/>
    <col min="5876" max="5876" width="4.42578125" style="1" customWidth="1"/>
    <col min="5877" max="5877" width="23.140625" style="1" customWidth="1"/>
    <col min="5878" max="5882" width="12.28515625" style="1" customWidth="1"/>
    <col min="5883" max="5883" width="4.42578125" style="1" customWidth="1"/>
    <col min="5884" max="6131" width="12.28515625" style="1"/>
    <col min="6132" max="6132" width="4.42578125" style="1" customWidth="1"/>
    <col min="6133" max="6133" width="23.140625" style="1" customWidth="1"/>
    <col min="6134" max="6138" width="12.28515625" style="1" customWidth="1"/>
    <col min="6139" max="6139" width="4.42578125" style="1" customWidth="1"/>
    <col min="6140" max="6387" width="12.28515625" style="1"/>
    <col min="6388" max="6388" width="4.42578125" style="1" customWidth="1"/>
    <col min="6389" max="6389" width="23.140625" style="1" customWidth="1"/>
    <col min="6390" max="6394" width="12.28515625" style="1" customWidth="1"/>
    <col min="6395" max="6395" width="4.42578125" style="1" customWidth="1"/>
    <col min="6396" max="6643" width="12.28515625" style="1"/>
    <col min="6644" max="6644" width="4.42578125" style="1" customWidth="1"/>
    <col min="6645" max="6645" width="23.140625" style="1" customWidth="1"/>
    <col min="6646" max="6650" width="12.28515625" style="1" customWidth="1"/>
    <col min="6651" max="6651" width="4.42578125" style="1" customWidth="1"/>
    <col min="6652" max="6899" width="12.28515625" style="1"/>
    <col min="6900" max="6900" width="4.42578125" style="1" customWidth="1"/>
    <col min="6901" max="6901" width="23.140625" style="1" customWidth="1"/>
    <col min="6902" max="6906" width="12.28515625" style="1" customWidth="1"/>
    <col min="6907" max="6907" width="4.42578125" style="1" customWidth="1"/>
    <col min="6908" max="7155" width="12.28515625" style="1"/>
    <col min="7156" max="7156" width="4.42578125" style="1" customWidth="1"/>
    <col min="7157" max="7157" width="23.140625" style="1" customWidth="1"/>
    <col min="7158" max="7162" width="12.28515625" style="1" customWidth="1"/>
    <col min="7163" max="7163" width="4.42578125" style="1" customWidth="1"/>
    <col min="7164" max="7411" width="12.28515625" style="1"/>
    <col min="7412" max="7412" width="4.42578125" style="1" customWidth="1"/>
    <col min="7413" max="7413" width="23.140625" style="1" customWidth="1"/>
    <col min="7414" max="7418" width="12.28515625" style="1" customWidth="1"/>
    <col min="7419" max="7419" width="4.42578125" style="1" customWidth="1"/>
    <col min="7420" max="7667" width="12.28515625" style="1"/>
    <col min="7668" max="7668" width="4.42578125" style="1" customWidth="1"/>
    <col min="7669" max="7669" width="23.140625" style="1" customWidth="1"/>
    <col min="7670" max="7674" width="12.28515625" style="1" customWidth="1"/>
    <col min="7675" max="7675" width="4.42578125" style="1" customWidth="1"/>
    <col min="7676" max="7923" width="12.28515625" style="1"/>
    <col min="7924" max="7924" width="4.42578125" style="1" customWidth="1"/>
    <col min="7925" max="7925" width="23.140625" style="1" customWidth="1"/>
    <col min="7926" max="7930" width="12.28515625" style="1" customWidth="1"/>
    <col min="7931" max="7931" width="4.42578125" style="1" customWidth="1"/>
    <col min="7932" max="8179" width="12.28515625" style="1"/>
    <col min="8180" max="8180" width="4.42578125" style="1" customWidth="1"/>
    <col min="8181" max="8181" width="23.140625" style="1" customWidth="1"/>
    <col min="8182" max="8186" width="12.28515625" style="1" customWidth="1"/>
    <col min="8187" max="8187" width="4.42578125" style="1" customWidth="1"/>
    <col min="8188" max="8435" width="12.28515625" style="1"/>
    <col min="8436" max="8436" width="4.42578125" style="1" customWidth="1"/>
    <col min="8437" max="8437" width="23.140625" style="1" customWidth="1"/>
    <col min="8438" max="8442" width="12.28515625" style="1" customWidth="1"/>
    <col min="8443" max="8443" width="4.42578125" style="1" customWidth="1"/>
    <col min="8444" max="8691" width="12.28515625" style="1"/>
    <col min="8692" max="8692" width="4.42578125" style="1" customWidth="1"/>
    <col min="8693" max="8693" width="23.140625" style="1" customWidth="1"/>
    <col min="8694" max="8698" width="12.28515625" style="1" customWidth="1"/>
    <col min="8699" max="8699" width="4.42578125" style="1" customWidth="1"/>
    <col min="8700" max="8947" width="12.28515625" style="1"/>
    <col min="8948" max="8948" width="4.42578125" style="1" customWidth="1"/>
    <col min="8949" max="8949" width="23.140625" style="1" customWidth="1"/>
    <col min="8950" max="8954" width="12.28515625" style="1" customWidth="1"/>
    <col min="8955" max="8955" width="4.42578125" style="1" customWidth="1"/>
    <col min="8956" max="9203" width="12.28515625" style="1"/>
    <col min="9204" max="9204" width="4.42578125" style="1" customWidth="1"/>
    <col min="9205" max="9205" width="23.140625" style="1" customWidth="1"/>
    <col min="9206" max="9210" width="12.28515625" style="1" customWidth="1"/>
    <col min="9211" max="9211" width="4.42578125" style="1" customWidth="1"/>
    <col min="9212" max="9459" width="12.28515625" style="1"/>
    <col min="9460" max="9460" width="4.42578125" style="1" customWidth="1"/>
    <col min="9461" max="9461" width="23.140625" style="1" customWidth="1"/>
    <col min="9462" max="9466" width="12.28515625" style="1" customWidth="1"/>
    <col min="9467" max="9467" width="4.42578125" style="1" customWidth="1"/>
    <col min="9468" max="9715" width="12.28515625" style="1"/>
    <col min="9716" max="9716" width="4.42578125" style="1" customWidth="1"/>
    <col min="9717" max="9717" width="23.140625" style="1" customWidth="1"/>
    <col min="9718" max="9722" width="12.28515625" style="1" customWidth="1"/>
    <col min="9723" max="9723" width="4.42578125" style="1" customWidth="1"/>
    <col min="9724" max="9971" width="12.28515625" style="1"/>
    <col min="9972" max="9972" width="4.42578125" style="1" customWidth="1"/>
    <col min="9973" max="9973" width="23.140625" style="1" customWidth="1"/>
    <col min="9974" max="9978" width="12.28515625" style="1" customWidth="1"/>
    <col min="9979" max="9979" width="4.42578125" style="1" customWidth="1"/>
    <col min="9980" max="10227" width="12.28515625" style="1"/>
    <col min="10228" max="10228" width="4.42578125" style="1" customWidth="1"/>
    <col min="10229" max="10229" width="23.140625" style="1" customWidth="1"/>
    <col min="10230" max="10234" width="12.28515625" style="1" customWidth="1"/>
    <col min="10235" max="10235" width="4.42578125" style="1" customWidth="1"/>
    <col min="10236" max="10483" width="12.28515625" style="1"/>
    <col min="10484" max="10484" width="4.42578125" style="1" customWidth="1"/>
    <col min="10485" max="10485" width="23.140625" style="1" customWidth="1"/>
    <col min="10486" max="10490" width="12.28515625" style="1" customWidth="1"/>
    <col min="10491" max="10491" width="4.42578125" style="1" customWidth="1"/>
    <col min="10492" max="10739" width="12.28515625" style="1"/>
    <col min="10740" max="10740" width="4.42578125" style="1" customWidth="1"/>
    <col min="10741" max="10741" width="23.140625" style="1" customWidth="1"/>
    <col min="10742" max="10746" width="12.28515625" style="1" customWidth="1"/>
    <col min="10747" max="10747" width="4.42578125" style="1" customWidth="1"/>
    <col min="10748" max="10995" width="12.28515625" style="1"/>
    <col min="10996" max="10996" width="4.42578125" style="1" customWidth="1"/>
    <col min="10997" max="10997" width="23.140625" style="1" customWidth="1"/>
    <col min="10998" max="11002" width="12.28515625" style="1" customWidth="1"/>
    <col min="11003" max="11003" width="4.42578125" style="1" customWidth="1"/>
    <col min="11004" max="11251" width="12.28515625" style="1"/>
    <col min="11252" max="11252" width="4.42578125" style="1" customWidth="1"/>
    <col min="11253" max="11253" width="23.140625" style="1" customWidth="1"/>
    <col min="11254" max="11258" width="12.28515625" style="1" customWidth="1"/>
    <col min="11259" max="11259" width="4.42578125" style="1" customWidth="1"/>
    <col min="11260" max="11507" width="12.28515625" style="1"/>
    <col min="11508" max="11508" width="4.42578125" style="1" customWidth="1"/>
    <col min="11509" max="11509" width="23.140625" style="1" customWidth="1"/>
    <col min="11510" max="11514" width="12.28515625" style="1" customWidth="1"/>
    <col min="11515" max="11515" width="4.42578125" style="1" customWidth="1"/>
    <col min="11516" max="11763" width="12.28515625" style="1"/>
    <col min="11764" max="11764" width="4.42578125" style="1" customWidth="1"/>
    <col min="11765" max="11765" width="23.140625" style="1" customWidth="1"/>
    <col min="11766" max="11770" width="12.28515625" style="1" customWidth="1"/>
    <col min="11771" max="11771" width="4.42578125" style="1" customWidth="1"/>
    <col min="11772" max="12019" width="12.28515625" style="1"/>
    <col min="12020" max="12020" width="4.42578125" style="1" customWidth="1"/>
    <col min="12021" max="12021" width="23.140625" style="1" customWidth="1"/>
    <col min="12022" max="12026" width="12.28515625" style="1" customWidth="1"/>
    <col min="12027" max="12027" width="4.42578125" style="1" customWidth="1"/>
    <col min="12028" max="12275" width="12.28515625" style="1"/>
    <col min="12276" max="12276" width="4.42578125" style="1" customWidth="1"/>
    <col min="12277" max="12277" width="23.140625" style="1" customWidth="1"/>
    <col min="12278" max="12282" width="12.28515625" style="1" customWidth="1"/>
    <col min="12283" max="12283" width="4.42578125" style="1" customWidth="1"/>
    <col min="12284" max="12531" width="12.28515625" style="1"/>
    <col min="12532" max="12532" width="4.42578125" style="1" customWidth="1"/>
    <col min="12533" max="12533" width="23.140625" style="1" customWidth="1"/>
    <col min="12534" max="12538" width="12.28515625" style="1" customWidth="1"/>
    <col min="12539" max="12539" width="4.42578125" style="1" customWidth="1"/>
    <col min="12540" max="12787" width="12.28515625" style="1"/>
    <col min="12788" max="12788" width="4.42578125" style="1" customWidth="1"/>
    <col min="12789" max="12789" width="23.140625" style="1" customWidth="1"/>
    <col min="12790" max="12794" width="12.28515625" style="1" customWidth="1"/>
    <col min="12795" max="12795" width="4.42578125" style="1" customWidth="1"/>
    <col min="12796" max="13043" width="12.28515625" style="1"/>
    <col min="13044" max="13044" width="4.42578125" style="1" customWidth="1"/>
    <col min="13045" max="13045" width="23.140625" style="1" customWidth="1"/>
    <col min="13046" max="13050" width="12.28515625" style="1" customWidth="1"/>
    <col min="13051" max="13051" width="4.42578125" style="1" customWidth="1"/>
    <col min="13052" max="13299" width="12.28515625" style="1"/>
    <col min="13300" max="13300" width="4.42578125" style="1" customWidth="1"/>
    <col min="13301" max="13301" width="23.140625" style="1" customWidth="1"/>
    <col min="13302" max="13306" width="12.28515625" style="1" customWidth="1"/>
    <col min="13307" max="13307" width="4.42578125" style="1" customWidth="1"/>
    <col min="13308" max="13555" width="12.28515625" style="1"/>
    <col min="13556" max="13556" width="4.42578125" style="1" customWidth="1"/>
    <col min="13557" max="13557" width="23.140625" style="1" customWidth="1"/>
    <col min="13558" max="13562" width="12.28515625" style="1" customWidth="1"/>
    <col min="13563" max="13563" width="4.42578125" style="1" customWidth="1"/>
    <col min="13564" max="13811" width="12.28515625" style="1"/>
    <col min="13812" max="13812" width="4.42578125" style="1" customWidth="1"/>
    <col min="13813" max="13813" width="23.140625" style="1" customWidth="1"/>
    <col min="13814" max="13818" width="12.28515625" style="1" customWidth="1"/>
    <col min="13819" max="13819" width="4.42578125" style="1" customWidth="1"/>
    <col min="13820" max="14067" width="12.28515625" style="1"/>
    <col min="14068" max="14068" width="4.42578125" style="1" customWidth="1"/>
    <col min="14069" max="14069" width="23.140625" style="1" customWidth="1"/>
    <col min="14070" max="14074" width="12.28515625" style="1" customWidth="1"/>
    <col min="14075" max="14075" width="4.42578125" style="1" customWidth="1"/>
    <col min="14076" max="14323" width="12.28515625" style="1"/>
    <col min="14324" max="14324" width="4.42578125" style="1" customWidth="1"/>
    <col min="14325" max="14325" width="23.140625" style="1" customWidth="1"/>
    <col min="14326" max="14330" width="12.28515625" style="1" customWidth="1"/>
    <col min="14331" max="14331" width="4.42578125" style="1" customWidth="1"/>
    <col min="14332" max="14579" width="12.28515625" style="1"/>
    <col min="14580" max="14580" width="4.42578125" style="1" customWidth="1"/>
    <col min="14581" max="14581" width="23.140625" style="1" customWidth="1"/>
    <col min="14582" max="14586" width="12.28515625" style="1" customWidth="1"/>
    <col min="14587" max="14587" width="4.42578125" style="1" customWidth="1"/>
    <col min="14588" max="14835" width="12.28515625" style="1"/>
    <col min="14836" max="14836" width="4.42578125" style="1" customWidth="1"/>
    <col min="14837" max="14837" width="23.140625" style="1" customWidth="1"/>
    <col min="14838" max="14842" width="12.28515625" style="1" customWidth="1"/>
    <col min="14843" max="14843" width="4.42578125" style="1" customWidth="1"/>
    <col min="14844" max="15091" width="12.28515625" style="1"/>
    <col min="15092" max="15092" width="4.42578125" style="1" customWidth="1"/>
    <col min="15093" max="15093" width="23.140625" style="1" customWidth="1"/>
    <col min="15094" max="15098" width="12.28515625" style="1" customWidth="1"/>
    <col min="15099" max="15099" width="4.42578125" style="1" customWidth="1"/>
    <col min="15100" max="15347" width="12.28515625" style="1"/>
    <col min="15348" max="15348" width="4.42578125" style="1" customWidth="1"/>
    <col min="15349" max="15349" width="23.140625" style="1" customWidth="1"/>
    <col min="15350" max="15354" width="12.28515625" style="1" customWidth="1"/>
    <col min="15355" max="15355" width="4.42578125" style="1" customWidth="1"/>
    <col min="15356" max="15603" width="12.28515625" style="1"/>
    <col min="15604" max="15604" width="4.42578125" style="1" customWidth="1"/>
    <col min="15605" max="15605" width="23.140625" style="1" customWidth="1"/>
    <col min="15606" max="15610" width="12.28515625" style="1" customWidth="1"/>
    <col min="15611" max="15611" width="4.42578125" style="1" customWidth="1"/>
    <col min="15612" max="15859" width="12.28515625" style="1"/>
    <col min="15860" max="15860" width="4.42578125" style="1" customWidth="1"/>
    <col min="15861" max="15861" width="23.140625" style="1" customWidth="1"/>
    <col min="15862" max="15866" width="12.28515625" style="1" customWidth="1"/>
    <col min="15867" max="15867" width="4.42578125" style="1" customWidth="1"/>
    <col min="15868" max="16115" width="12.28515625" style="1"/>
    <col min="16116" max="16116" width="4.42578125" style="1" customWidth="1"/>
    <col min="16117" max="16117" width="23.140625" style="1" customWidth="1"/>
    <col min="16118" max="16122" width="12.28515625" style="1" customWidth="1"/>
    <col min="16123" max="16123" width="4.42578125" style="1" customWidth="1"/>
    <col min="16124" max="16384" width="12.28515625" style="1"/>
  </cols>
  <sheetData>
    <row r="1" spans="1:30" x14ac:dyDescent="0.2">
      <c r="C1" s="24"/>
      <c r="D1" s="24"/>
      <c r="E1" s="24"/>
      <c r="F1" s="29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3" spans="1:30" x14ac:dyDescent="0.2">
      <c r="H3" s="2" t="s">
        <v>38</v>
      </c>
    </row>
    <row r="7" spans="1:30" ht="25.5" customHeight="1" x14ac:dyDescent="0.2">
      <c r="A7" s="25" t="s">
        <v>11</v>
      </c>
      <c r="C7" s="62" t="s">
        <v>39</v>
      </c>
      <c r="D7" s="62"/>
      <c r="E7" s="62"/>
      <c r="F7" s="62"/>
      <c r="G7" s="62"/>
      <c r="H7" s="62"/>
      <c r="I7" s="62"/>
      <c r="J7" s="62"/>
    </row>
    <row r="8" spans="1:30" ht="12.75" customHeight="1" x14ac:dyDescent="0.2">
      <c r="A8" s="2"/>
      <c r="B8" s="25"/>
    </row>
    <row r="9" spans="1:30" ht="12.75" customHeight="1" x14ac:dyDescent="0.2">
      <c r="A9" s="2"/>
      <c r="B9" s="25"/>
    </row>
    <row r="10" spans="1:30" x14ac:dyDescent="0.2">
      <c r="A10" s="3"/>
      <c r="B10" s="32" t="s">
        <v>0</v>
      </c>
      <c r="C10" s="33">
        <v>2015</v>
      </c>
      <c r="D10" s="33">
        <v>2016</v>
      </c>
      <c r="E10" s="33">
        <v>2017</v>
      </c>
      <c r="F10" s="33">
        <v>2018</v>
      </c>
      <c r="G10" s="33">
        <v>2019</v>
      </c>
      <c r="H10" s="33">
        <v>2020</v>
      </c>
      <c r="I10" s="33">
        <v>2021</v>
      </c>
      <c r="J10" s="33">
        <v>2022</v>
      </c>
    </row>
    <row r="11" spans="1:30" x14ac:dyDescent="0.2">
      <c r="A11" s="3"/>
      <c r="B11" s="34"/>
    </row>
    <row r="12" spans="1:30" x14ac:dyDescent="0.2">
      <c r="A12" s="3"/>
      <c r="B12" s="4" t="s">
        <v>1</v>
      </c>
      <c r="C12" s="35">
        <f>SUM(C14:C20)</f>
        <v>927</v>
      </c>
      <c r="D12" s="35">
        <f>SUM(D14:D20)</f>
        <v>804</v>
      </c>
      <c r="E12" s="35">
        <f>SUM(E14:E20)</f>
        <v>1156</v>
      </c>
      <c r="F12" s="35">
        <f>SUM(F14:F20)</f>
        <v>722</v>
      </c>
      <c r="G12" s="35">
        <f>SUM(G14:G20)</f>
        <v>748</v>
      </c>
      <c r="H12" s="35">
        <f>SUM(H14:H20)</f>
        <v>837</v>
      </c>
      <c r="I12" s="35">
        <f>SUM(I14:I20)</f>
        <v>803</v>
      </c>
      <c r="J12" s="35">
        <f>SUM(J14:J20)</f>
        <v>930</v>
      </c>
    </row>
    <row r="14" spans="1:30" x14ac:dyDescent="0.2">
      <c r="B14" s="1" t="s">
        <v>28</v>
      </c>
      <c r="C14" s="5">
        <v>225</v>
      </c>
      <c r="D14" s="5">
        <v>236</v>
      </c>
      <c r="E14" s="5">
        <v>276</v>
      </c>
      <c r="F14" s="5">
        <v>191</v>
      </c>
      <c r="G14" s="5">
        <v>245</v>
      </c>
      <c r="H14" s="5">
        <v>258</v>
      </c>
      <c r="I14" s="5">
        <v>243</v>
      </c>
      <c r="J14" s="5">
        <v>308</v>
      </c>
    </row>
    <row r="15" spans="1:30" x14ac:dyDescent="0.2">
      <c r="B15" s="6" t="s">
        <v>2</v>
      </c>
      <c r="C15" s="5">
        <v>42</v>
      </c>
      <c r="D15" s="5">
        <v>49</v>
      </c>
      <c r="E15" s="5">
        <v>83</v>
      </c>
      <c r="F15" s="5">
        <v>54</v>
      </c>
      <c r="G15" s="5">
        <v>75</v>
      </c>
      <c r="H15" s="5">
        <v>90</v>
      </c>
      <c r="I15" s="5">
        <v>120</v>
      </c>
      <c r="J15" s="5">
        <v>122</v>
      </c>
    </row>
    <row r="16" spans="1:30" x14ac:dyDescent="0.2">
      <c r="B16" s="1" t="s">
        <v>3</v>
      </c>
      <c r="C16" s="5">
        <v>31</v>
      </c>
      <c r="D16" s="5">
        <v>79</v>
      </c>
      <c r="E16" s="5">
        <v>34</v>
      </c>
      <c r="F16" s="5">
        <v>17</v>
      </c>
      <c r="G16" s="5">
        <v>32</v>
      </c>
      <c r="H16" s="5">
        <v>16</v>
      </c>
      <c r="I16" s="5">
        <v>30</v>
      </c>
      <c r="J16" s="5">
        <v>44</v>
      </c>
    </row>
    <row r="17" spans="1:10" x14ac:dyDescent="0.2">
      <c r="B17" s="1" t="s">
        <v>4</v>
      </c>
      <c r="C17" s="5">
        <v>14</v>
      </c>
      <c r="D17" s="5">
        <v>6</v>
      </c>
      <c r="E17" s="5">
        <v>19</v>
      </c>
      <c r="F17" s="5">
        <v>5</v>
      </c>
      <c r="G17" s="5">
        <v>7</v>
      </c>
      <c r="H17" s="5">
        <v>7</v>
      </c>
      <c r="I17" s="5">
        <v>14</v>
      </c>
      <c r="J17" s="5">
        <v>14</v>
      </c>
    </row>
    <row r="18" spans="1:10" x14ac:dyDescent="0.2">
      <c r="B18" s="7" t="s">
        <v>5</v>
      </c>
      <c r="C18" s="5">
        <v>1</v>
      </c>
      <c r="D18" s="5">
        <v>13</v>
      </c>
      <c r="E18" s="5">
        <v>3</v>
      </c>
      <c r="F18" s="5">
        <v>0</v>
      </c>
      <c r="G18" s="5">
        <v>2</v>
      </c>
      <c r="H18" s="5">
        <v>0</v>
      </c>
      <c r="I18" s="5">
        <v>3</v>
      </c>
      <c r="J18" s="5">
        <v>3</v>
      </c>
    </row>
    <row r="19" spans="1:10" x14ac:dyDescent="0.2">
      <c r="B19" s="3" t="s">
        <v>6</v>
      </c>
      <c r="C19" s="37">
        <v>15</v>
      </c>
      <c r="D19" s="37">
        <v>16</v>
      </c>
      <c r="E19" s="37">
        <v>14</v>
      </c>
      <c r="F19" s="37">
        <v>4</v>
      </c>
      <c r="G19" s="37">
        <v>10</v>
      </c>
      <c r="H19" s="37">
        <v>14</v>
      </c>
      <c r="I19" s="37">
        <v>15</v>
      </c>
      <c r="J19" s="37">
        <v>3</v>
      </c>
    </row>
    <row r="20" spans="1:10" x14ac:dyDescent="0.2">
      <c r="B20" s="38" t="s">
        <v>7</v>
      </c>
      <c r="C20" s="39">
        <v>599</v>
      </c>
      <c r="D20" s="39">
        <v>405</v>
      </c>
      <c r="E20" s="39">
        <v>727</v>
      </c>
      <c r="F20" s="39">
        <v>451</v>
      </c>
      <c r="G20" s="39">
        <v>377</v>
      </c>
      <c r="H20" s="39">
        <v>452</v>
      </c>
      <c r="I20" s="39">
        <v>378</v>
      </c>
      <c r="J20" s="39">
        <v>436</v>
      </c>
    </row>
    <row r="21" spans="1:10" x14ac:dyDescent="0.2">
      <c r="B21" s="3"/>
      <c r="C21" s="37"/>
      <c r="D21" s="37"/>
      <c r="E21" s="37"/>
      <c r="F21" s="37"/>
      <c r="G21" s="37"/>
      <c r="H21" s="37"/>
      <c r="I21" s="37"/>
      <c r="J21" s="37"/>
    </row>
    <row r="23" spans="1:10" s="3" customFormat="1" x14ac:dyDescent="0.2">
      <c r="A23" s="1"/>
      <c r="B23" s="2"/>
    </row>
    <row r="24" spans="1:10" ht="26.25" customHeight="1" x14ac:dyDescent="0.2">
      <c r="A24" s="30" t="s">
        <v>12</v>
      </c>
      <c r="C24" s="62" t="s">
        <v>40</v>
      </c>
      <c r="D24" s="62"/>
      <c r="E24" s="62"/>
      <c r="F24" s="62"/>
      <c r="G24" s="62"/>
      <c r="H24" s="62"/>
      <c r="I24" s="62"/>
      <c r="J24" s="62"/>
    </row>
    <row r="25" spans="1:10" x14ac:dyDescent="0.2">
      <c r="B25" s="30"/>
    </row>
    <row r="26" spans="1:10" x14ac:dyDescent="0.2">
      <c r="C26" s="42"/>
      <c r="D26" s="42"/>
      <c r="E26" s="42"/>
      <c r="G26" s="42"/>
      <c r="H26" s="42"/>
      <c r="I26" s="42"/>
      <c r="J26" s="42" t="s">
        <v>8</v>
      </c>
    </row>
    <row r="27" spans="1:10" x14ac:dyDescent="0.2">
      <c r="A27" s="2"/>
      <c r="B27" s="32" t="s">
        <v>0</v>
      </c>
      <c r="C27" s="33">
        <v>2015</v>
      </c>
      <c r="D27" s="33">
        <v>2016</v>
      </c>
      <c r="E27" s="33">
        <v>2017</v>
      </c>
      <c r="F27" s="33">
        <v>2018</v>
      </c>
      <c r="G27" s="33">
        <v>2019</v>
      </c>
      <c r="H27" s="33">
        <v>2020</v>
      </c>
      <c r="I27" s="33">
        <v>2021</v>
      </c>
      <c r="J27" s="33">
        <v>2022</v>
      </c>
    </row>
    <row r="28" spans="1:10" x14ac:dyDescent="0.2">
      <c r="A28" s="2"/>
      <c r="B28" s="34"/>
    </row>
    <row r="29" spans="1:10" x14ac:dyDescent="0.2">
      <c r="A29" s="2"/>
      <c r="B29" s="2" t="s">
        <v>1</v>
      </c>
      <c r="C29" s="40">
        <f>SUM(C31:C37)</f>
        <v>452705.25</v>
      </c>
      <c r="D29" s="40">
        <f>SUM(D31:D37)</f>
        <v>406719</v>
      </c>
      <c r="E29" s="40">
        <f>SUM(E31:E37)</f>
        <v>798702</v>
      </c>
      <c r="F29" s="40">
        <f>SUM(F31:F37)</f>
        <v>752316</v>
      </c>
      <c r="G29" s="40">
        <f>SUM(G31:G37)</f>
        <v>890418.18974000006</v>
      </c>
      <c r="H29" s="40">
        <f>SUM(H31:H37)</f>
        <v>883175</v>
      </c>
      <c r="I29" s="40">
        <f>SUM(I31:I37)</f>
        <v>1268084</v>
      </c>
      <c r="J29" s="40">
        <f>SUM(J31:J37)</f>
        <v>740729</v>
      </c>
    </row>
    <row r="30" spans="1:10" ht="12.75" customHeight="1" x14ac:dyDescent="0.2"/>
    <row r="31" spans="1:10" ht="13.5" customHeight="1" x14ac:dyDescent="0.2">
      <c r="B31" s="1" t="s">
        <v>28</v>
      </c>
      <c r="C31" s="5">
        <f>112.1873*1000</f>
        <v>112187.29999999999</v>
      </c>
      <c r="D31" s="5">
        <v>106373</v>
      </c>
      <c r="E31" s="5">
        <v>118354</v>
      </c>
      <c r="F31" s="5">
        <v>104623</v>
      </c>
      <c r="G31" s="5">
        <v>108990.19999999998</v>
      </c>
      <c r="H31" s="5">
        <v>110336</v>
      </c>
      <c r="I31" s="5">
        <v>155818</v>
      </c>
      <c r="J31" s="5">
        <v>177864</v>
      </c>
    </row>
    <row r="32" spans="1:10" x14ac:dyDescent="0.2">
      <c r="B32" s="1" t="s">
        <v>9</v>
      </c>
      <c r="C32" s="5">
        <f>152.674*1000</f>
        <v>152674</v>
      </c>
      <c r="D32" s="5">
        <v>71476</v>
      </c>
      <c r="E32" s="5">
        <v>220283</v>
      </c>
      <c r="F32" s="5">
        <v>150473</v>
      </c>
      <c r="G32" s="5">
        <v>205152.52299999999</v>
      </c>
      <c r="H32" s="5">
        <v>389145</v>
      </c>
      <c r="I32" s="5">
        <v>434281</v>
      </c>
      <c r="J32" s="5">
        <v>311061</v>
      </c>
    </row>
    <row r="33" spans="1:10" x14ac:dyDescent="0.2">
      <c r="B33" s="1" t="s">
        <v>3</v>
      </c>
      <c r="C33" s="5">
        <f>37.6417*1000</f>
        <v>37641.699999999997</v>
      </c>
      <c r="D33" s="5">
        <v>152789</v>
      </c>
      <c r="E33" s="5">
        <v>50087</v>
      </c>
      <c r="F33" s="5">
        <v>37440</v>
      </c>
      <c r="G33" s="5">
        <v>48879.44999999999</v>
      </c>
      <c r="H33" s="5">
        <v>74239</v>
      </c>
      <c r="I33" s="5">
        <v>38693</v>
      </c>
      <c r="J33" s="5">
        <v>75445</v>
      </c>
    </row>
    <row r="34" spans="1:10" x14ac:dyDescent="0.2">
      <c r="B34" s="1" t="s">
        <v>4</v>
      </c>
      <c r="C34" s="5">
        <f>48.54648*1000</f>
        <v>48546.48</v>
      </c>
      <c r="D34" s="5">
        <v>20174</v>
      </c>
      <c r="E34" s="5">
        <v>74175</v>
      </c>
      <c r="F34" s="5">
        <v>1557</v>
      </c>
      <c r="G34" s="5">
        <v>4394.8099999999995</v>
      </c>
      <c r="H34" s="5">
        <v>26085</v>
      </c>
      <c r="I34" s="5">
        <v>27053</v>
      </c>
      <c r="J34" s="5">
        <v>22986</v>
      </c>
    </row>
    <row r="35" spans="1:10" x14ac:dyDescent="0.2">
      <c r="B35" s="1" t="s">
        <v>5</v>
      </c>
      <c r="C35" s="5">
        <f>0.06*1000</f>
        <v>60</v>
      </c>
      <c r="D35" s="5">
        <v>1852</v>
      </c>
      <c r="E35" s="5">
        <v>246776</v>
      </c>
      <c r="F35" s="5">
        <v>0</v>
      </c>
      <c r="G35" s="5">
        <v>187711</v>
      </c>
      <c r="H35" s="5">
        <v>0</v>
      </c>
      <c r="I35" s="5">
        <v>160400</v>
      </c>
      <c r="J35" s="5">
        <v>77000</v>
      </c>
    </row>
    <row r="36" spans="1:10" x14ac:dyDescent="0.2">
      <c r="B36" s="1" t="s">
        <v>6</v>
      </c>
      <c r="C36" s="5">
        <f>50.06493*1000</f>
        <v>50064.93</v>
      </c>
      <c r="D36" s="5">
        <v>14227</v>
      </c>
      <c r="E36" s="5">
        <v>4536</v>
      </c>
      <c r="F36" s="5">
        <v>1305</v>
      </c>
      <c r="G36" s="5">
        <v>7723.4417400000002</v>
      </c>
      <c r="H36" s="5">
        <v>1598</v>
      </c>
      <c r="I36" s="5">
        <v>2974</v>
      </c>
      <c r="J36" s="5">
        <v>100</v>
      </c>
    </row>
    <row r="37" spans="1:10" x14ac:dyDescent="0.2">
      <c r="B37" s="38" t="s">
        <v>7</v>
      </c>
      <c r="C37" s="39">
        <f>51.53084*1000</f>
        <v>51530.84</v>
      </c>
      <c r="D37" s="39">
        <v>39828</v>
      </c>
      <c r="E37" s="39">
        <v>84491</v>
      </c>
      <c r="F37" s="39">
        <v>456918</v>
      </c>
      <c r="G37" s="39">
        <v>327566.76500000001</v>
      </c>
      <c r="H37" s="39">
        <v>281772</v>
      </c>
      <c r="I37" s="39">
        <v>448865</v>
      </c>
      <c r="J37" s="39">
        <v>76273</v>
      </c>
    </row>
    <row r="39" spans="1:10" x14ac:dyDescent="0.2">
      <c r="A39" s="9"/>
      <c r="B39" s="6" t="s">
        <v>10</v>
      </c>
      <c r="C39" s="8"/>
      <c r="D39" s="8"/>
      <c r="E39" s="8"/>
      <c r="F39" s="8"/>
    </row>
    <row r="41" spans="1:10" x14ac:dyDescent="0.2">
      <c r="B41" s="6"/>
    </row>
    <row r="47" spans="1:10" x14ac:dyDescent="0.2">
      <c r="C47" s="10"/>
      <c r="D47" s="10"/>
      <c r="E47" s="10"/>
    </row>
    <row r="49" spans="1:5" x14ac:dyDescent="0.2">
      <c r="C49" s="5"/>
      <c r="D49" s="5"/>
      <c r="E49" s="5"/>
    </row>
    <row r="50" spans="1:5" x14ac:dyDescent="0.2">
      <c r="C50" s="5"/>
      <c r="D50" s="5"/>
      <c r="E50" s="5"/>
    </row>
    <row r="51" spans="1:5" x14ac:dyDescent="0.2">
      <c r="C51" s="5"/>
      <c r="D51" s="5"/>
      <c r="E51" s="5"/>
    </row>
    <row r="52" spans="1:5" x14ac:dyDescent="0.2">
      <c r="C52" s="5"/>
      <c r="D52" s="5"/>
      <c r="E52" s="5"/>
    </row>
    <row r="53" spans="1:5" x14ac:dyDescent="0.2">
      <c r="C53" s="5"/>
      <c r="D53" s="5"/>
      <c r="E53" s="5"/>
    </row>
    <row r="54" spans="1:5" x14ac:dyDescent="0.2">
      <c r="C54" s="5"/>
      <c r="D54" s="5"/>
      <c r="E54" s="5"/>
    </row>
    <row r="55" spans="1:5" x14ac:dyDescent="0.2">
      <c r="C55" s="5"/>
      <c r="D55" s="5"/>
      <c r="E55" s="5"/>
    </row>
    <row r="56" spans="1:5" x14ac:dyDescent="0.2">
      <c r="B56" s="11"/>
      <c r="C56" s="12"/>
      <c r="D56" s="12"/>
      <c r="E56" s="12"/>
    </row>
    <row r="57" spans="1:5" ht="9" customHeight="1" x14ac:dyDescent="0.2">
      <c r="A57" s="15"/>
      <c r="B57" s="15"/>
    </row>
  </sheetData>
  <mergeCells count="2">
    <mergeCell ref="C7:J7"/>
    <mergeCell ref="C24:J24"/>
  </mergeCells>
  <pageMargins left="0.7" right="0.7" top="0.75" bottom="0.75" header="0.3" footer="0.3"/>
  <pageSetup scale="68" orientation="portrait" r:id="rId1"/>
  <colBreaks count="1" manualBreakCount="1">
    <brk id="6" max="55" man="1"/>
  </colBreaks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504825</xdr:colOff>
                <xdr:row>4</xdr:row>
                <xdr:rowOff>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65"/>
  <sheetViews>
    <sheetView zoomScaleNormal="100" zoomScaleSheetLayoutView="100" workbookViewId="0">
      <selection activeCell="J5" sqref="J5"/>
    </sheetView>
  </sheetViews>
  <sheetFormatPr defaultColWidth="12.28515625" defaultRowHeight="12.75" x14ac:dyDescent="0.2"/>
  <cols>
    <col min="1" max="1" width="7.5703125" style="1" customWidth="1"/>
    <col min="2" max="2" width="23.140625" style="1" customWidth="1"/>
    <col min="3" max="4" width="8.5703125" style="1" customWidth="1"/>
    <col min="5" max="5" width="10.140625" style="1" customWidth="1"/>
    <col min="6" max="10" width="12.28515625" style="1"/>
    <col min="11" max="11" width="0" style="1" hidden="1" customWidth="1"/>
    <col min="12" max="240" width="12.28515625" style="1"/>
    <col min="241" max="241" width="4.42578125" style="1" customWidth="1"/>
    <col min="242" max="242" width="23.140625" style="1" customWidth="1"/>
    <col min="243" max="247" width="12.28515625" style="1" customWidth="1"/>
    <col min="248" max="248" width="4.42578125" style="1" customWidth="1"/>
    <col min="249" max="496" width="12.28515625" style="1"/>
    <col min="497" max="497" width="4.42578125" style="1" customWidth="1"/>
    <col min="498" max="498" width="23.140625" style="1" customWidth="1"/>
    <col min="499" max="503" width="12.28515625" style="1" customWidth="1"/>
    <col min="504" max="504" width="4.42578125" style="1" customWidth="1"/>
    <col min="505" max="752" width="12.28515625" style="1"/>
    <col min="753" max="753" width="4.42578125" style="1" customWidth="1"/>
    <col min="754" max="754" width="23.140625" style="1" customWidth="1"/>
    <col min="755" max="759" width="12.28515625" style="1" customWidth="1"/>
    <col min="760" max="760" width="4.42578125" style="1" customWidth="1"/>
    <col min="761" max="1008" width="12.28515625" style="1"/>
    <col min="1009" max="1009" width="4.42578125" style="1" customWidth="1"/>
    <col min="1010" max="1010" width="23.140625" style="1" customWidth="1"/>
    <col min="1011" max="1015" width="12.28515625" style="1" customWidth="1"/>
    <col min="1016" max="1016" width="4.42578125" style="1" customWidth="1"/>
    <col min="1017" max="1264" width="12.28515625" style="1"/>
    <col min="1265" max="1265" width="4.42578125" style="1" customWidth="1"/>
    <col min="1266" max="1266" width="23.140625" style="1" customWidth="1"/>
    <col min="1267" max="1271" width="12.28515625" style="1" customWidth="1"/>
    <col min="1272" max="1272" width="4.42578125" style="1" customWidth="1"/>
    <col min="1273" max="1520" width="12.28515625" style="1"/>
    <col min="1521" max="1521" width="4.42578125" style="1" customWidth="1"/>
    <col min="1522" max="1522" width="23.140625" style="1" customWidth="1"/>
    <col min="1523" max="1527" width="12.28515625" style="1" customWidth="1"/>
    <col min="1528" max="1528" width="4.42578125" style="1" customWidth="1"/>
    <col min="1529" max="1776" width="12.28515625" style="1"/>
    <col min="1777" max="1777" width="4.42578125" style="1" customWidth="1"/>
    <col min="1778" max="1778" width="23.140625" style="1" customWidth="1"/>
    <col min="1779" max="1783" width="12.28515625" style="1" customWidth="1"/>
    <col min="1784" max="1784" width="4.42578125" style="1" customWidth="1"/>
    <col min="1785" max="2032" width="12.28515625" style="1"/>
    <col min="2033" max="2033" width="4.42578125" style="1" customWidth="1"/>
    <col min="2034" max="2034" width="23.140625" style="1" customWidth="1"/>
    <col min="2035" max="2039" width="12.28515625" style="1" customWidth="1"/>
    <col min="2040" max="2040" width="4.42578125" style="1" customWidth="1"/>
    <col min="2041" max="2288" width="12.28515625" style="1"/>
    <col min="2289" max="2289" width="4.42578125" style="1" customWidth="1"/>
    <col min="2290" max="2290" width="23.140625" style="1" customWidth="1"/>
    <col min="2291" max="2295" width="12.28515625" style="1" customWidth="1"/>
    <col min="2296" max="2296" width="4.42578125" style="1" customWidth="1"/>
    <col min="2297" max="2544" width="12.28515625" style="1"/>
    <col min="2545" max="2545" width="4.42578125" style="1" customWidth="1"/>
    <col min="2546" max="2546" width="23.140625" style="1" customWidth="1"/>
    <col min="2547" max="2551" width="12.28515625" style="1" customWidth="1"/>
    <col min="2552" max="2552" width="4.42578125" style="1" customWidth="1"/>
    <col min="2553" max="2800" width="12.28515625" style="1"/>
    <col min="2801" max="2801" width="4.42578125" style="1" customWidth="1"/>
    <col min="2802" max="2802" width="23.140625" style="1" customWidth="1"/>
    <col min="2803" max="2807" width="12.28515625" style="1" customWidth="1"/>
    <col min="2808" max="2808" width="4.42578125" style="1" customWidth="1"/>
    <col min="2809" max="3056" width="12.28515625" style="1"/>
    <col min="3057" max="3057" width="4.42578125" style="1" customWidth="1"/>
    <col min="3058" max="3058" width="23.140625" style="1" customWidth="1"/>
    <col min="3059" max="3063" width="12.28515625" style="1" customWidth="1"/>
    <col min="3064" max="3064" width="4.42578125" style="1" customWidth="1"/>
    <col min="3065" max="3312" width="12.28515625" style="1"/>
    <col min="3313" max="3313" width="4.42578125" style="1" customWidth="1"/>
    <col min="3314" max="3314" width="23.140625" style="1" customWidth="1"/>
    <col min="3315" max="3319" width="12.28515625" style="1" customWidth="1"/>
    <col min="3320" max="3320" width="4.42578125" style="1" customWidth="1"/>
    <col min="3321" max="3568" width="12.28515625" style="1"/>
    <col min="3569" max="3569" width="4.42578125" style="1" customWidth="1"/>
    <col min="3570" max="3570" width="23.140625" style="1" customWidth="1"/>
    <col min="3571" max="3575" width="12.28515625" style="1" customWidth="1"/>
    <col min="3576" max="3576" width="4.42578125" style="1" customWidth="1"/>
    <col min="3577" max="3824" width="12.28515625" style="1"/>
    <col min="3825" max="3825" width="4.42578125" style="1" customWidth="1"/>
    <col min="3826" max="3826" width="23.140625" style="1" customWidth="1"/>
    <col min="3827" max="3831" width="12.28515625" style="1" customWidth="1"/>
    <col min="3832" max="3832" width="4.42578125" style="1" customWidth="1"/>
    <col min="3833" max="4080" width="12.28515625" style="1"/>
    <col min="4081" max="4081" width="4.42578125" style="1" customWidth="1"/>
    <col min="4082" max="4082" width="23.140625" style="1" customWidth="1"/>
    <col min="4083" max="4087" width="12.28515625" style="1" customWidth="1"/>
    <col min="4088" max="4088" width="4.42578125" style="1" customWidth="1"/>
    <col min="4089" max="4336" width="12.28515625" style="1"/>
    <col min="4337" max="4337" width="4.42578125" style="1" customWidth="1"/>
    <col min="4338" max="4338" width="23.140625" style="1" customWidth="1"/>
    <col min="4339" max="4343" width="12.28515625" style="1" customWidth="1"/>
    <col min="4344" max="4344" width="4.42578125" style="1" customWidth="1"/>
    <col min="4345" max="4592" width="12.28515625" style="1"/>
    <col min="4593" max="4593" width="4.42578125" style="1" customWidth="1"/>
    <col min="4594" max="4594" width="23.140625" style="1" customWidth="1"/>
    <col min="4595" max="4599" width="12.28515625" style="1" customWidth="1"/>
    <col min="4600" max="4600" width="4.42578125" style="1" customWidth="1"/>
    <col min="4601" max="4848" width="12.28515625" style="1"/>
    <col min="4849" max="4849" width="4.42578125" style="1" customWidth="1"/>
    <col min="4850" max="4850" width="23.140625" style="1" customWidth="1"/>
    <col min="4851" max="4855" width="12.28515625" style="1" customWidth="1"/>
    <col min="4856" max="4856" width="4.42578125" style="1" customWidth="1"/>
    <col min="4857" max="5104" width="12.28515625" style="1"/>
    <col min="5105" max="5105" width="4.42578125" style="1" customWidth="1"/>
    <col min="5106" max="5106" width="23.140625" style="1" customWidth="1"/>
    <col min="5107" max="5111" width="12.28515625" style="1" customWidth="1"/>
    <col min="5112" max="5112" width="4.42578125" style="1" customWidth="1"/>
    <col min="5113" max="5360" width="12.28515625" style="1"/>
    <col min="5361" max="5361" width="4.42578125" style="1" customWidth="1"/>
    <col min="5362" max="5362" width="23.140625" style="1" customWidth="1"/>
    <col min="5363" max="5367" width="12.28515625" style="1" customWidth="1"/>
    <col min="5368" max="5368" width="4.42578125" style="1" customWidth="1"/>
    <col min="5369" max="5616" width="12.28515625" style="1"/>
    <col min="5617" max="5617" width="4.42578125" style="1" customWidth="1"/>
    <col min="5618" max="5618" width="23.140625" style="1" customWidth="1"/>
    <col min="5619" max="5623" width="12.28515625" style="1" customWidth="1"/>
    <col min="5624" max="5624" width="4.42578125" style="1" customWidth="1"/>
    <col min="5625" max="5872" width="12.28515625" style="1"/>
    <col min="5873" max="5873" width="4.42578125" style="1" customWidth="1"/>
    <col min="5874" max="5874" width="23.140625" style="1" customWidth="1"/>
    <col min="5875" max="5879" width="12.28515625" style="1" customWidth="1"/>
    <col min="5880" max="5880" width="4.42578125" style="1" customWidth="1"/>
    <col min="5881" max="6128" width="12.28515625" style="1"/>
    <col min="6129" max="6129" width="4.42578125" style="1" customWidth="1"/>
    <col min="6130" max="6130" width="23.140625" style="1" customWidth="1"/>
    <col min="6131" max="6135" width="12.28515625" style="1" customWidth="1"/>
    <col min="6136" max="6136" width="4.42578125" style="1" customWidth="1"/>
    <col min="6137" max="6384" width="12.28515625" style="1"/>
    <col min="6385" max="6385" width="4.42578125" style="1" customWidth="1"/>
    <col min="6386" max="6386" width="23.140625" style="1" customWidth="1"/>
    <col min="6387" max="6391" width="12.28515625" style="1" customWidth="1"/>
    <col min="6392" max="6392" width="4.42578125" style="1" customWidth="1"/>
    <col min="6393" max="6640" width="12.28515625" style="1"/>
    <col min="6641" max="6641" width="4.42578125" style="1" customWidth="1"/>
    <col min="6642" max="6642" width="23.140625" style="1" customWidth="1"/>
    <col min="6643" max="6647" width="12.28515625" style="1" customWidth="1"/>
    <col min="6648" max="6648" width="4.42578125" style="1" customWidth="1"/>
    <col min="6649" max="6896" width="12.28515625" style="1"/>
    <col min="6897" max="6897" width="4.42578125" style="1" customWidth="1"/>
    <col min="6898" max="6898" width="23.140625" style="1" customWidth="1"/>
    <col min="6899" max="6903" width="12.28515625" style="1" customWidth="1"/>
    <col min="6904" max="6904" width="4.42578125" style="1" customWidth="1"/>
    <col min="6905" max="7152" width="12.28515625" style="1"/>
    <col min="7153" max="7153" width="4.42578125" style="1" customWidth="1"/>
    <col min="7154" max="7154" width="23.140625" style="1" customWidth="1"/>
    <col min="7155" max="7159" width="12.28515625" style="1" customWidth="1"/>
    <col min="7160" max="7160" width="4.42578125" style="1" customWidth="1"/>
    <col min="7161" max="7408" width="12.28515625" style="1"/>
    <col min="7409" max="7409" width="4.42578125" style="1" customWidth="1"/>
    <col min="7410" max="7410" width="23.140625" style="1" customWidth="1"/>
    <col min="7411" max="7415" width="12.28515625" style="1" customWidth="1"/>
    <col min="7416" max="7416" width="4.42578125" style="1" customWidth="1"/>
    <col min="7417" max="7664" width="12.28515625" style="1"/>
    <col min="7665" max="7665" width="4.42578125" style="1" customWidth="1"/>
    <col min="7666" max="7666" width="23.140625" style="1" customWidth="1"/>
    <col min="7667" max="7671" width="12.28515625" style="1" customWidth="1"/>
    <col min="7672" max="7672" width="4.42578125" style="1" customWidth="1"/>
    <col min="7673" max="7920" width="12.28515625" style="1"/>
    <col min="7921" max="7921" width="4.42578125" style="1" customWidth="1"/>
    <col min="7922" max="7922" width="23.140625" style="1" customWidth="1"/>
    <col min="7923" max="7927" width="12.28515625" style="1" customWidth="1"/>
    <col min="7928" max="7928" width="4.42578125" style="1" customWidth="1"/>
    <col min="7929" max="8176" width="12.28515625" style="1"/>
    <col min="8177" max="8177" width="4.42578125" style="1" customWidth="1"/>
    <col min="8178" max="8178" width="23.140625" style="1" customWidth="1"/>
    <col min="8179" max="8183" width="12.28515625" style="1" customWidth="1"/>
    <col min="8184" max="8184" width="4.42578125" style="1" customWidth="1"/>
    <col min="8185" max="8432" width="12.28515625" style="1"/>
    <col min="8433" max="8433" width="4.42578125" style="1" customWidth="1"/>
    <col min="8434" max="8434" width="23.140625" style="1" customWidth="1"/>
    <col min="8435" max="8439" width="12.28515625" style="1" customWidth="1"/>
    <col min="8440" max="8440" width="4.42578125" style="1" customWidth="1"/>
    <col min="8441" max="8688" width="12.28515625" style="1"/>
    <col min="8689" max="8689" width="4.42578125" style="1" customWidth="1"/>
    <col min="8690" max="8690" width="23.140625" style="1" customWidth="1"/>
    <col min="8691" max="8695" width="12.28515625" style="1" customWidth="1"/>
    <col min="8696" max="8696" width="4.42578125" style="1" customWidth="1"/>
    <col min="8697" max="8944" width="12.28515625" style="1"/>
    <col min="8945" max="8945" width="4.42578125" style="1" customWidth="1"/>
    <col min="8946" max="8946" width="23.140625" style="1" customWidth="1"/>
    <col min="8947" max="8951" width="12.28515625" style="1" customWidth="1"/>
    <col min="8952" max="8952" width="4.42578125" style="1" customWidth="1"/>
    <col min="8953" max="9200" width="12.28515625" style="1"/>
    <col min="9201" max="9201" width="4.42578125" style="1" customWidth="1"/>
    <col min="9202" max="9202" width="23.140625" style="1" customWidth="1"/>
    <col min="9203" max="9207" width="12.28515625" style="1" customWidth="1"/>
    <col min="9208" max="9208" width="4.42578125" style="1" customWidth="1"/>
    <col min="9209" max="9456" width="12.28515625" style="1"/>
    <col min="9457" max="9457" width="4.42578125" style="1" customWidth="1"/>
    <col min="9458" max="9458" width="23.140625" style="1" customWidth="1"/>
    <col min="9459" max="9463" width="12.28515625" style="1" customWidth="1"/>
    <col min="9464" max="9464" width="4.42578125" style="1" customWidth="1"/>
    <col min="9465" max="9712" width="12.28515625" style="1"/>
    <col min="9713" max="9713" width="4.42578125" style="1" customWidth="1"/>
    <col min="9714" max="9714" width="23.140625" style="1" customWidth="1"/>
    <col min="9715" max="9719" width="12.28515625" style="1" customWidth="1"/>
    <col min="9720" max="9720" width="4.42578125" style="1" customWidth="1"/>
    <col min="9721" max="9968" width="12.28515625" style="1"/>
    <col min="9969" max="9969" width="4.42578125" style="1" customWidth="1"/>
    <col min="9970" max="9970" width="23.140625" style="1" customWidth="1"/>
    <col min="9971" max="9975" width="12.28515625" style="1" customWidth="1"/>
    <col min="9976" max="9976" width="4.42578125" style="1" customWidth="1"/>
    <col min="9977" max="10224" width="12.28515625" style="1"/>
    <col min="10225" max="10225" width="4.42578125" style="1" customWidth="1"/>
    <col min="10226" max="10226" width="23.140625" style="1" customWidth="1"/>
    <col min="10227" max="10231" width="12.28515625" style="1" customWidth="1"/>
    <col min="10232" max="10232" width="4.42578125" style="1" customWidth="1"/>
    <col min="10233" max="10480" width="12.28515625" style="1"/>
    <col min="10481" max="10481" width="4.42578125" style="1" customWidth="1"/>
    <col min="10482" max="10482" width="23.140625" style="1" customWidth="1"/>
    <col min="10483" max="10487" width="12.28515625" style="1" customWidth="1"/>
    <col min="10488" max="10488" width="4.42578125" style="1" customWidth="1"/>
    <col min="10489" max="10736" width="12.28515625" style="1"/>
    <col min="10737" max="10737" width="4.42578125" style="1" customWidth="1"/>
    <col min="10738" max="10738" width="23.140625" style="1" customWidth="1"/>
    <col min="10739" max="10743" width="12.28515625" style="1" customWidth="1"/>
    <col min="10744" max="10744" width="4.42578125" style="1" customWidth="1"/>
    <col min="10745" max="10992" width="12.28515625" style="1"/>
    <col min="10993" max="10993" width="4.42578125" style="1" customWidth="1"/>
    <col min="10994" max="10994" width="23.140625" style="1" customWidth="1"/>
    <col min="10995" max="10999" width="12.28515625" style="1" customWidth="1"/>
    <col min="11000" max="11000" width="4.42578125" style="1" customWidth="1"/>
    <col min="11001" max="11248" width="12.28515625" style="1"/>
    <col min="11249" max="11249" width="4.42578125" style="1" customWidth="1"/>
    <col min="11250" max="11250" width="23.140625" style="1" customWidth="1"/>
    <col min="11251" max="11255" width="12.28515625" style="1" customWidth="1"/>
    <col min="11256" max="11256" width="4.42578125" style="1" customWidth="1"/>
    <col min="11257" max="11504" width="12.28515625" style="1"/>
    <col min="11505" max="11505" width="4.42578125" style="1" customWidth="1"/>
    <col min="11506" max="11506" width="23.140625" style="1" customWidth="1"/>
    <col min="11507" max="11511" width="12.28515625" style="1" customWidth="1"/>
    <col min="11512" max="11512" width="4.42578125" style="1" customWidth="1"/>
    <col min="11513" max="11760" width="12.28515625" style="1"/>
    <col min="11761" max="11761" width="4.42578125" style="1" customWidth="1"/>
    <col min="11762" max="11762" width="23.140625" style="1" customWidth="1"/>
    <col min="11763" max="11767" width="12.28515625" style="1" customWidth="1"/>
    <col min="11768" max="11768" width="4.42578125" style="1" customWidth="1"/>
    <col min="11769" max="12016" width="12.28515625" style="1"/>
    <col min="12017" max="12017" width="4.42578125" style="1" customWidth="1"/>
    <col min="12018" max="12018" width="23.140625" style="1" customWidth="1"/>
    <col min="12019" max="12023" width="12.28515625" style="1" customWidth="1"/>
    <col min="12024" max="12024" width="4.42578125" style="1" customWidth="1"/>
    <col min="12025" max="12272" width="12.28515625" style="1"/>
    <col min="12273" max="12273" width="4.42578125" style="1" customWidth="1"/>
    <col min="12274" max="12274" width="23.140625" style="1" customWidth="1"/>
    <col min="12275" max="12279" width="12.28515625" style="1" customWidth="1"/>
    <col min="12280" max="12280" width="4.42578125" style="1" customWidth="1"/>
    <col min="12281" max="12528" width="12.28515625" style="1"/>
    <col min="12529" max="12529" width="4.42578125" style="1" customWidth="1"/>
    <col min="12530" max="12530" width="23.140625" style="1" customWidth="1"/>
    <col min="12531" max="12535" width="12.28515625" style="1" customWidth="1"/>
    <col min="12536" max="12536" width="4.42578125" style="1" customWidth="1"/>
    <col min="12537" max="12784" width="12.28515625" style="1"/>
    <col min="12785" max="12785" width="4.42578125" style="1" customWidth="1"/>
    <col min="12786" max="12786" width="23.140625" style="1" customWidth="1"/>
    <col min="12787" max="12791" width="12.28515625" style="1" customWidth="1"/>
    <col min="12792" max="12792" width="4.42578125" style="1" customWidth="1"/>
    <col min="12793" max="13040" width="12.28515625" style="1"/>
    <col min="13041" max="13041" width="4.42578125" style="1" customWidth="1"/>
    <col min="13042" max="13042" width="23.140625" style="1" customWidth="1"/>
    <col min="13043" max="13047" width="12.28515625" style="1" customWidth="1"/>
    <col min="13048" max="13048" width="4.42578125" style="1" customWidth="1"/>
    <col min="13049" max="13296" width="12.28515625" style="1"/>
    <col min="13297" max="13297" width="4.42578125" style="1" customWidth="1"/>
    <col min="13298" max="13298" width="23.140625" style="1" customWidth="1"/>
    <col min="13299" max="13303" width="12.28515625" style="1" customWidth="1"/>
    <col min="13304" max="13304" width="4.42578125" style="1" customWidth="1"/>
    <col min="13305" max="13552" width="12.28515625" style="1"/>
    <col min="13553" max="13553" width="4.42578125" style="1" customWidth="1"/>
    <col min="13554" max="13554" width="23.140625" style="1" customWidth="1"/>
    <col min="13555" max="13559" width="12.28515625" style="1" customWidth="1"/>
    <col min="13560" max="13560" width="4.42578125" style="1" customWidth="1"/>
    <col min="13561" max="13808" width="12.28515625" style="1"/>
    <col min="13809" max="13809" width="4.42578125" style="1" customWidth="1"/>
    <col min="13810" max="13810" width="23.140625" style="1" customWidth="1"/>
    <col min="13811" max="13815" width="12.28515625" style="1" customWidth="1"/>
    <col min="13816" max="13816" width="4.42578125" style="1" customWidth="1"/>
    <col min="13817" max="14064" width="12.28515625" style="1"/>
    <col min="14065" max="14065" width="4.42578125" style="1" customWidth="1"/>
    <col min="14066" max="14066" width="23.140625" style="1" customWidth="1"/>
    <col min="14067" max="14071" width="12.28515625" style="1" customWidth="1"/>
    <col min="14072" max="14072" width="4.42578125" style="1" customWidth="1"/>
    <col min="14073" max="14320" width="12.28515625" style="1"/>
    <col min="14321" max="14321" width="4.42578125" style="1" customWidth="1"/>
    <col min="14322" max="14322" width="23.140625" style="1" customWidth="1"/>
    <col min="14323" max="14327" width="12.28515625" style="1" customWidth="1"/>
    <col min="14328" max="14328" width="4.42578125" style="1" customWidth="1"/>
    <col min="14329" max="14576" width="12.28515625" style="1"/>
    <col min="14577" max="14577" width="4.42578125" style="1" customWidth="1"/>
    <col min="14578" max="14578" width="23.140625" style="1" customWidth="1"/>
    <col min="14579" max="14583" width="12.28515625" style="1" customWidth="1"/>
    <col min="14584" max="14584" width="4.42578125" style="1" customWidth="1"/>
    <col min="14585" max="14832" width="12.28515625" style="1"/>
    <col min="14833" max="14833" width="4.42578125" style="1" customWidth="1"/>
    <col min="14834" max="14834" width="23.140625" style="1" customWidth="1"/>
    <col min="14835" max="14839" width="12.28515625" style="1" customWidth="1"/>
    <col min="14840" max="14840" width="4.42578125" style="1" customWidth="1"/>
    <col min="14841" max="15088" width="12.28515625" style="1"/>
    <col min="15089" max="15089" width="4.42578125" style="1" customWidth="1"/>
    <col min="15090" max="15090" width="23.140625" style="1" customWidth="1"/>
    <col min="15091" max="15095" width="12.28515625" style="1" customWidth="1"/>
    <col min="15096" max="15096" width="4.42578125" style="1" customWidth="1"/>
    <col min="15097" max="15344" width="12.28515625" style="1"/>
    <col min="15345" max="15345" width="4.42578125" style="1" customWidth="1"/>
    <col min="15346" max="15346" width="23.140625" style="1" customWidth="1"/>
    <col min="15347" max="15351" width="12.28515625" style="1" customWidth="1"/>
    <col min="15352" max="15352" width="4.42578125" style="1" customWidth="1"/>
    <col min="15353" max="15600" width="12.28515625" style="1"/>
    <col min="15601" max="15601" width="4.42578125" style="1" customWidth="1"/>
    <col min="15602" max="15602" width="23.140625" style="1" customWidth="1"/>
    <col min="15603" max="15607" width="12.28515625" style="1" customWidth="1"/>
    <col min="15608" max="15608" width="4.42578125" style="1" customWidth="1"/>
    <col min="15609" max="15856" width="12.28515625" style="1"/>
    <col min="15857" max="15857" width="4.42578125" style="1" customWidth="1"/>
    <col min="15858" max="15858" width="23.140625" style="1" customWidth="1"/>
    <col min="15859" max="15863" width="12.28515625" style="1" customWidth="1"/>
    <col min="15864" max="15864" width="4.42578125" style="1" customWidth="1"/>
    <col min="15865" max="16112" width="12.28515625" style="1"/>
    <col min="16113" max="16113" width="4.42578125" style="1" customWidth="1"/>
    <col min="16114" max="16114" width="23.140625" style="1" customWidth="1"/>
    <col min="16115" max="16119" width="12.28515625" style="1" customWidth="1"/>
    <col min="16120" max="16120" width="4.42578125" style="1" customWidth="1"/>
    <col min="16121" max="16384" width="12.28515625" style="1"/>
  </cols>
  <sheetData>
    <row r="3" spans="1:11" x14ac:dyDescent="0.2">
      <c r="H3" s="2" t="s">
        <v>38</v>
      </c>
    </row>
    <row r="5" spans="1:11" x14ac:dyDescent="0.2">
      <c r="C5" s="26"/>
      <c r="D5" s="26"/>
    </row>
    <row r="8" spans="1:11" ht="27" customHeight="1" x14ac:dyDescent="0.2">
      <c r="A8" s="25" t="s">
        <v>13</v>
      </c>
      <c r="C8" s="63" t="s">
        <v>41</v>
      </c>
      <c r="D8" s="63"/>
      <c r="E8" s="63"/>
      <c r="F8" s="63"/>
      <c r="G8" s="63"/>
      <c r="H8" s="63"/>
      <c r="I8" s="63"/>
      <c r="J8" s="63"/>
    </row>
    <row r="9" spans="1:11" ht="12.75" customHeight="1" x14ac:dyDescent="0.2">
      <c r="A9" s="25"/>
      <c r="C9" s="23"/>
      <c r="D9" s="23"/>
      <c r="E9" s="23"/>
      <c r="F9" s="28"/>
    </row>
    <row r="10" spans="1:11" ht="12.75" customHeight="1" x14ac:dyDescent="0.2">
      <c r="A10" s="2"/>
      <c r="B10" s="25"/>
      <c r="C10" s="23"/>
      <c r="D10" s="23"/>
    </row>
    <row r="11" spans="1:11" x14ac:dyDescent="0.2">
      <c r="A11" s="3"/>
      <c r="B11" s="32" t="s">
        <v>0</v>
      </c>
      <c r="C11" s="33">
        <v>2014</v>
      </c>
      <c r="D11" s="33">
        <v>2015</v>
      </c>
      <c r="E11" s="33">
        <v>2016</v>
      </c>
      <c r="F11" s="33">
        <v>2017</v>
      </c>
      <c r="G11" s="33">
        <v>2018</v>
      </c>
      <c r="H11" s="33">
        <v>2019</v>
      </c>
      <c r="I11" s="33">
        <v>2020</v>
      </c>
      <c r="J11" s="33">
        <v>2021</v>
      </c>
      <c r="K11" s="33">
        <v>2022</v>
      </c>
    </row>
    <row r="12" spans="1:11" x14ac:dyDescent="0.2">
      <c r="A12" s="3"/>
      <c r="B12" s="34"/>
    </row>
    <row r="13" spans="1:11" x14ac:dyDescent="0.2">
      <c r="A13" s="3"/>
      <c r="B13" s="4" t="s">
        <v>1</v>
      </c>
      <c r="C13" s="43">
        <f>SUM(C15:C21)</f>
        <v>59</v>
      </c>
      <c r="D13" s="43">
        <f>SUM(D15:D21)</f>
        <v>63</v>
      </c>
      <c r="E13" s="43">
        <f>SUM(E15:E21)</f>
        <v>62</v>
      </c>
      <c r="F13" s="43">
        <f>SUM(F15:F21)</f>
        <v>60</v>
      </c>
      <c r="G13" s="43">
        <f>SUM(G15:G21)</f>
        <v>41</v>
      </c>
      <c r="H13" s="43">
        <f t="shared" ref="H13" si="0">SUM(H15:H21)</f>
        <v>47</v>
      </c>
      <c r="I13" s="43">
        <f>SUM(I15:I21)</f>
        <v>55</v>
      </c>
      <c r="J13" s="43">
        <f>SUM(J15:J21)</f>
        <v>88</v>
      </c>
      <c r="K13" s="43"/>
    </row>
    <row r="14" spans="1:11" x14ac:dyDescent="0.2">
      <c r="C14" s="44"/>
      <c r="D14" s="44"/>
      <c r="E14" s="44"/>
      <c r="F14" s="44"/>
      <c r="G14" s="44"/>
      <c r="H14" s="44"/>
      <c r="I14" s="44"/>
      <c r="J14" s="44"/>
      <c r="K14" s="44"/>
    </row>
    <row r="15" spans="1:11" x14ac:dyDescent="0.2">
      <c r="B15" s="1" t="s">
        <v>28</v>
      </c>
      <c r="C15" s="45">
        <v>22</v>
      </c>
      <c r="D15" s="45">
        <v>10</v>
      </c>
      <c r="E15" s="45">
        <v>12</v>
      </c>
      <c r="F15" s="45">
        <v>25</v>
      </c>
      <c r="G15" s="45">
        <v>10</v>
      </c>
      <c r="H15" s="45">
        <v>18</v>
      </c>
      <c r="I15" s="45">
        <v>26</v>
      </c>
      <c r="J15" s="45">
        <v>47</v>
      </c>
      <c r="K15" s="45"/>
    </row>
    <row r="16" spans="1:11" x14ac:dyDescent="0.2">
      <c r="B16" s="6" t="s">
        <v>9</v>
      </c>
      <c r="C16" s="45">
        <v>0</v>
      </c>
      <c r="D16" s="45">
        <v>0</v>
      </c>
      <c r="E16" s="45">
        <v>1</v>
      </c>
      <c r="F16" s="45">
        <v>1</v>
      </c>
      <c r="G16" s="45">
        <v>0</v>
      </c>
      <c r="H16" s="45">
        <v>3</v>
      </c>
      <c r="I16" s="45">
        <v>2</v>
      </c>
      <c r="J16" s="45">
        <v>0</v>
      </c>
      <c r="K16" s="45"/>
    </row>
    <row r="17" spans="1:11" x14ac:dyDescent="0.2">
      <c r="B17" s="1" t="s">
        <v>3</v>
      </c>
      <c r="C17" s="45">
        <v>6</v>
      </c>
      <c r="D17" s="45">
        <v>9</v>
      </c>
      <c r="E17" s="45">
        <v>11</v>
      </c>
      <c r="F17" s="45">
        <v>2</v>
      </c>
      <c r="G17" s="45">
        <v>0</v>
      </c>
      <c r="H17" s="45">
        <v>2</v>
      </c>
      <c r="I17" s="45">
        <v>3</v>
      </c>
      <c r="J17" s="45">
        <v>1</v>
      </c>
      <c r="K17" s="45"/>
    </row>
    <row r="18" spans="1:11" x14ac:dyDescent="0.2">
      <c r="B18" s="1" t="s">
        <v>4</v>
      </c>
      <c r="C18" s="45">
        <v>0</v>
      </c>
      <c r="D18" s="45">
        <v>0</v>
      </c>
      <c r="E18" s="45">
        <v>1</v>
      </c>
      <c r="F18" s="45">
        <v>0</v>
      </c>
      <c r="G18" s="45">
        <v>0</v>
      </c>
      <c r="H18" s="45">
        <v>0</v>
      </c>
      <c r="I18" s="45">
        <v>2</v>
      </c>
      <c r="J18" s="45">
        <v>0</v>
      </c>
      <c r="K18" s="45"/>
    </row>
    <row r="19" spans="1:11" x14ac:dyDescent="0.2">
      <c r="B19" s="7" t="s">
        <v>5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/>
    </row>
    <row r="20" spans="1:11" x14ac:dyDescent="0.2">
      <c r="B20" s="3" t="s">
        <v>6</v>
      </c>
      <c r="C20" s="46">
        <v>1</v>
      </c>
      <c r="D20" s="46">
        <v>0</v>
      </c>
      <c r="E20" s="46">
        <v>2</v>
      </c>
      <c r="F20" s="46">
        <v>3</v>
      </c>
      <c r="G20" s="46">
        <v>2</v>
      </c>
      <c r="H20" s="46">
        <v>2</v>
      </c>
      <c r="I20" s="46">
        <v>0</v>
      </c>
      <c r="J20" s="46">
        <v>8</v>
      </c>
      <c r="K20" s="46"/>
    </row>
    <row r="21" spans="1:11" x14ac:dyDescent="0.2">
      <c r="B21" s="38" t="s">
        <v>7</v>
      </c>
      <c r="C21" s="47">
        <v>30</v>
      </c>
      <c r="D21" s="47">
        <v>44</v>
      </c>
      <c r="E21" s="47">
        <v>35</v>
      </c>
      <c r="F21" s="47">
        <v>29</v>
      </c>
      <c r="G21" s="47">
        <v>29</v>
      </c>
      <c r="H21" s="47">
        <v>22</v>
      </c>
      <c r="I21" s="47">
        <v>22</v>
      </c>
      <c r="J21" s="47">
        <v>32</v>
      </c>
      <c r="K21" s="47"/>
    </row>
    <row r="22" spans="1:11" x14ac:dyDescent="0.2">
      <c r="C22" s="10"/>
      <c r="D22" s="10"/>
      <c r="G22" s="5"/>
    </row>
    <row r="23" spans="1:11" x14ac:dyDescent="0.2">
      <c r="C23" s="10"/>
      <c r="D23" s="10"/>
    </row>
    <row r="24" spans="1:11" x14ac:dyDescent="0.2">
      <c r="C24" s="10"/>
      <c r="D24" s="10"/>
    </row>
    <row r="25" spans="1:11" x14ac:dyDescent="0.2">
      <c r="C25" s="10"/>
      <c r="D25" s="10"/>
    </row>
    <row r="26" spans="1:11" s="3" customFormat="1" x14ac:dyDescent="0.2">
      <c r="A26" s="1"/>
      <c r="B26" s="2"/>
      <c r="C26" s="1"/>
      <c r="D26" s="1"/>
      <c r="E26" s="1"/>
      <c r="F26" s="1"/>
      <c r="G26" s="1"/>
    </row>
    <row r="27" spans="1:11" ht="30.75" customHeight="1" x14ac:dyDescent="0.2">
      <c r="A27" s="25" t="s">
        <v>14</v>
      </c>
      <c r="C27" s="63" t="s">
        <v>42</v>
      </c>
      <c r="D27" s="63"/>
      <c r="E27" s="63"/>
      <c r="F27" s="63"/>
      <c r="G27" s="63"/>
      <c r="H27" s="63"/>
      <c r="I27" s="63"/>
      <c r="J27" s="63"/>
    </row>
    <row r="28" spans="1:11" x14ac:dyDescent="0.2">
      <c r="A28" s="25"/>
      <c r="C28" s="41"/>
      <c r="D28" s="41"/>
      <c r="E28" s="41"/>
      <c r="F28" s="48"/>
    </row>
    <row r="29" spans="1:11" ht="12.75" customHeight="1" x14ac:dyDescent="0.2">
      <c r="C29" s="42"/>
      <c r="D29" s="42"/>
      <c r="E29" s="42"/>
      <c r="F29" s="42"/>
      <c r="H29" s="42"/>
      <c r="I29" s="42"/>
      <c r="J29" s="42"/>
      <c r="K29" s="42" t="s">
        <v>8</v>
      </c>
    </row>
    <row r="30" spans="1:11" x14ac:dyDescent="0.2">
      <c r="B30" s="32" t="s">
        <v>0</v>
      </c>
      <c r="C30" s="33">
        <v>2014</v>
      </c>
      <c r="D30" s="33">
        <v>2015</v>
      </c>
      <c r="E30" s="33">
        <v>2016</v>
      </c>
      <c r="F30" s="33">
        <v>2017</v>
      </c>
      <c r="G30" s="33">
        <v>2018</v>
      </c>
      <c r="H30" s="33">
        <v>2019</v>
      </c>
      <c r="I30" s="33">
        <v>2020</v>
      </c>
      <c r="J30" s="33">
        <v>2021</v>
      </c>
      <c r="K30" s="33">
        <v>2022</v>
      </c>
    </row>
    <row r="31" spans="1:11" x14ac:dyDescent="0.2">
      <c r="B31" s="34"/>
    </row>
    <row r="32" spans="1:11" x14ac:dyDescent="0.2">
      <c r="B32" s="2" t="s">
        <v>1</v>
      </c>
      <c r="C32" s="40">
        <f>SUM(C34:C40)</f>
        <v>5410</v>
      </c>
      <c r="D32" s="40">
        <f>SUM(D34:D40)</f>
        <v>6200</v>
      </c>
      <c r="E32" s="40">
        <f>SUM(E34:E40)</f>
        <v>10032</v>
      </c>
      <c r="F32" s="40">
        <f>SUM(F34:F40)</f>
        <v>6200</v>
      </c>
      <c r="G32" s="40">
        <f>SUM(G34:G40)</f>
        <v>3919</v>
      </c>
      <c r="H32" s="40">
        <f t="shared" ref="H32" si="1">SUM(H34:H40)</f>
        <v>9157.8119999999999</v>
      </c>
      <c r="I32" s="40">
        <f>SUM(I34:I40)</f>
        <v>14234</v>
      </c>
      <c r="J32" s="40">
        <f>SUM(J34:J40)</f>
        <v>19931</v>
      </c>
      <c r="K32" s="40"/>
    </row>
    <row r="33" spans="1:11" ht="12.75" customHeight="1" x14ac:dyDescent="0.2">
      <c r="C33" s="44"/>
      <c r="D33" s="44"/>
      <c r="E33" s="44"/>
      <c r="F33" s="44"/>
      <c r="G33" s="44"/>
      <c r="H33" s="44"/>
      <c r="I33" s="44"/>
      <c r="J33" s="44"/>
      <c r="K33" s="44"/>
    </row>
    <row r="34" spans="1:11" ht="13.5" customHeight="1" x14ac:dyDescent="0.2">
      <c r="B34" s="1" t="s">
        <v>28</v>
      </c>
      <c r="C34" s="5">
        <v>3809</v>
      </c>
      <c r="D34" s="5">
        <v>3400</v>
      </c>
      <c r="E34" s="5">
        <v>3749</v>
      </c>
      <c r="F34" s="5">
        <v>4665</v>
      </c>
      <c r="G34" s="5">
        <v>1941</v>
      </c>
      <c r="H34" s="5">
        <v>3857.84</v>
      </c>
      <c r="I34" s="5">
        <v>5453</v>
      </c>
      <c r="J34" s="5">
        <v>17908</v>
      </c>
      <c r="K34" s="5"/>
    </row>
    <row r="35" spans="1:11" x14ac:dyDescent="0.2">
      <c r="B35" s="1" t="s">
        <v>9</v>
      </c>
      <c r="C35" s="5">
        <v>0</v>
      </c>
      <c r="D35" s="5">
        <v>0</v>
      </c>
      <c r="E35" s="5">
        <v>259</v>
      </c>
      <c r="F35" s="5">
        <v>0</v>
      </c>
      <c r="G35" s="5">
        <v>0</v>
      </c>
      <c r="H35" s="5">
        <v>2885.05</v>
      </c>
      <c r="I35" s="5">
        <v>2600</v>
      </c>
      <c r="J35" s="5">
        <v>0</v>
      </c>
      <c r="K35" s="5"/>
    </row>
    <row r="36" spans="1:11" x14ac:dyDescent="0.2">
      <c r="B36" s="1" t="s">
        <v>3</v>
      </c>
      <c r="C36" s="5">
        <v>594</v>
      </c>
      <c r="D36" s="5">
        <v>2100</v>
      </c>
      <c r="E36" s="5">
        <v>308</v>
      </c>
      <c r="F36" s="5">
        <v>60</v>
      </c>
      <c r="G36" s="5">
        <v>0</v>
      </c>
      <c r="H36" s="5">
        <v>152</v>
      </c>
      <c r="I36" s="5">
        <v>5100</v>
      </c>
      <c r="J36" s="5">
        <v>40</v>
      </c>
      <c r="K36" s="5"/>
    </row>
    <row r="37" spans="1:11" x14ac:dyDescent="0.2">
      <c r="A37" s="9"/>
      <c r="B37" s="1" t="s">
        <v>4</v>
      </c>
      <c r="C37" s="5">
        <v>0</v>
      </c>
      <c r="D37" s="5">
        <v>0</v>
      </c>
      <c r="E37" s="5">
        <v>2700</v>
      </c>
      <c r="F37" s="5">
        <v>0</v>
      </c>
      <c r="G37" s="5">
        <v>0</v>
      </c>
      <c r="H37" s="5">
        <v>0</v>
      </c>
      <c r="I37" s="5">
        <v>60</v>
      </c>
      <c r="J37" s="5">
        <v>0</v>
      </c>
      <c r="K37" s="5"/>
    </row>
    <row r="38" spans="1:11" x14ac:dyDescent="0.2">
      <c r="B38" s="1" t="s">
        <v>5</v>
      </c>
      <c r="C38" s="5">
        <v>0</v>
      </c>
      <c r="D38" s="5">
        <v>0</v>
      </c>
      <c r="E38" s="5"/>
      <c r="F38" s="5">
        <v>0</v>
      </c>
      <c r="G38" s="5">
        <v>0</v>
      </c>
      <c r="H38" s="5">
        <v>0</v>
      </c>
      <c r="I38" s="5"/>
      <c r="J38" s="5">
        <v>0</v>
      </c>
      <c r="K38" s="5"/>
    </row>
    <row r="39" spans="1:11" x14ac:dyDescent="0.2">
      <c r="B39" s="1" t="s">
        <v>6</v>
      </c>
      <c r="C39" s="5">
        <v>78</v>
      </c>
      <c r="D39" s="5"/>
      <c r="E39" s="5">
        <v>1314</v>
      </c>
      <c r="F39" s="5">
        <v>382</v>
      </c>
      <c r="G39" s="5">
        <v>1670</v>
      </c>
      <c r="H39" s="5">
        <v>2066.875</v>
      </c>
      <c r="I39" s="5">
        <v>0</v>
      </c>
      <c r="J39" s="5">
        <v>1352</v>
      </c>
      <c r="K39" s="5"/>
    </row>
    <row r="40" spans="1:11" x14ac:dyDescent="0.2">
      <c r="B40" s="38" t="s">
        <v>7</v>
      </c>
      <c r="C40" s="47">
        <v>929</v>
      </c>
      <c r="D40" s="47">
        <v>700</v>
      </c>
      <c r="E40" s="47">
        <v>1702</v>
      </c>
      <c r="F40" s="47">
        <v>1093</v>
      </c>
      <c r="G40" s="47">
        <v>308</v>
      </c>
      <c r="H40" s="47">
        <v>196.047</v>
      </c>
      <c r="I40" s="47">
        <v>1021</v>
      </c>
      <c r="J40" s="47">
        <v>631</v>
      </c>
      <c r="K40" s="47"/>
    </row>
    <row r="41" spans="1:11" x14ac:dyDescent="0.2">
      <c r="C41" s="8"/>
      <c r="D41" s="8"/>
      <c r="E41" s="8"/>
      <c r="F41" s="8"/>
      <c r="G41" s="8"/>
    </row>
    <row r="42" spans="1:11" x14ac:dyDescent="0.2">
      <c r="B42" s="6" t="s">
        <v>10</v>
      </c>
    </row>
    <row r="43" spans="1:11" x14ac:dyDescent="0.2">
      <c r="C43" s="10"/>
      <c r="D43" s="10"/>
      <c r="E43" s="10"/>
    </row>
    <row r="44" spans="1:11" x14ac:dyDescent="0.2">
      <c r="C44" s="10"/>
      <c r="D44" s="10"/>
      <c r="G44" s="5"/>
    </row>
    <row r="45" spans="1:11" x14ac:dyDescent="0.2">
      <c r="C45" s="10"/>
      <c r="D45" s="10"/>
      <c r="G45" s="5"/>
    </row>
    <row r="46" spans="1:11" x14ac:dyDescent="0.2">
      <c r="C46" s="10"/>
      <c r="D46" s="10"/>
    </row>
    <row r="47" spans="1:11" x14ac:dyDescent="0.2">
      <c r="C47" s="10"/>
      <c r="D47" s="10"/>
    </row>
    <row r="48" spans="1:11" x14ac:dyDescent="0.2">
      <c r="C48" s="10"/>
      <c r="D48" s="10"/>
    </row>
    <row r="49" spans="1:7" ht="15" x14ac:dyDescent="0.25">
      <c r="E49" s="17"/>
      <c r="F49" s="17"/>
      <c r="G49" s="18"/>
    </row>
    <row r="50" spans="1:7" ht="15" x14ac:dyDescent="0.25">
      <c r="C50" s="5"/>
      <c r="D50" s="5"/>
      <c r="G50" s="18"/>
    </row>
    <row r="51" spans="1:7" ht="15" x14ac:dyDescent="0.25">
      <c r="C51" s="5"/>
      <c r="D51" s="5"/>
      <c r="G51" s="19"/>
    </row>
    <row r="52" spans="1:7" x14ac:dyDescent="0.2">
      <c r="C52" s="5"/>
      <c r="D52" s="5"/>
      <c r="E52" s="5"/>
      <c r="F52" s="5"/>
      <c r="G52" s="5"/>
    </row>
    <row r="53" spans="1:7" x14ac:dyDescent="0.2">
      <c r="C53" s="5"/>
      <c r="D53" s="5"/>
      <c r="E53" s="5"/>
      <c r="F53" s="5"/>
      <c r="G53" s="5"/>
    </row>
    <row r="54" spans="1:7" x14ac:dyDescent="0.2">
      <c r="C54" s="5"/>
      <c r="D54" s="5"/>
      <c r="E54" s="5"/>
      <c r="F54" s="5"/>
      <c r="G54" s="5"/>
    </row>
    <row r="55" spans="1:7" x14ac:dyDescent="0.2">
      <c r="C55" s="5"/>
      <c r="D55" s="5"/>
      <c r="E55" s="5"/>
      <c r="F55" s="5"/>
      <c r="G55" s="5"/>
    </row>
    <row r="56" spans="1:7" x14ac:dyDescent="0.2">
      <c r="C56" s="5"/>
      <c r="D56" s="5"/>
      <c r="E56" s="5"/>
      <c r="F56" s="5"/>
      <c r="G56" s="5"/>
    </row>
    <row r="57" spans="1:7" x14ac:dyDescent="0.2">
      <c r="C57" s="5"/>
      <c r="D57" s="5"/>
      <c r="E57" s="5"/>
      <c r="F57" s="5"/>
      <c r="G57" s="5"/>
    </row>
    <row r="58" spans="1:7" x14ac:dyDescent="0.2">
      <c r="C58" s="5"/>
      <c r="D58" s="5"/>
      <c r="E58" s="5"/>
      <c r="F58" s="5"/>
      <c r="G58" s="5"/>
    </row>
    <row r="59" spans="1:7" x14ac:dyDescent="0.2">
      <c r="C59" s="12"/>
      <c r="D59" s="12"/>
      <c r="E59" s="12"/>
      <c r="F59" s="12"/>
      <c r="G59" s="12"/>
    </row>
    <row r="60" spans="1:7" ht="9" customHeight="1" x14ac:dyDescent="0.2">
      <c r="A60" s="15"/>
      <c r="B60" s="15"/>
      <c r="C60" s="8"/>
      <c r="D60" s="8"/>
      <c r="E60" s="13"/>
      <c r="F60" s="13"/>
      <c r="G60" s="5"/>
    </row>
    <row r="61" spans="1:7" x14ac:dyDescent="0.2">
      <c r="C61" s="8"/>
      <c r="D61" s="8"/>
      <c r="E61" s="13"/>
      <c r="F61" s="13"/>
      <c r="G61" s="5"/>
    </row>
    <row r="62" spans="1:7" x14ac:dyDescent="0.2">
      <c r="C62" s="8"/>
      <c r="D62" s="8"/>
      <c r="E62" s="13"/>
      <c r="F62" s="13"/>
      <c r="G62" s="5"/>
    </row>
    <row r="63" spans="1:7" x14ac:dyDescent="0.2">
      <c r="C63" s="8"/>
      <c r="D63" s="8"/>
      <c r="E63" s="13"/>
      <c r="F63" s="13"/>
      <c r="G63" s="5"/>
    </row>
    <row r="64" spans="1:7" x14ac:dyDescent="0.2">
      <c r="C64" s="8"/>
      <c r="D64" s="8"/>
      <c r="E64" s="13"/>
      <c r="F64" s="13"/>
      <c r="G64" s="5"/>
    </row>
    <row r="65" spans="7:7" x14ac:dyDescent="0.2">
      <c r="G65" s="5"/>
    </row>
  </sheetData>
  <mergeCells count="2">
    <mergeCell ref="C8:J8"/>
    <mergeCell ref="C27:J27"/>
  </mergeCells>
  <pageMargins left="0.7" right="0.7" top="0.75" bottom="0.75" header="0.3" footer="0.3"/>
  <pageSetup scale="75" fitToWidth="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98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514350</xdr:colOff>
                <xdr:row>4</xdr:row>
                <xdr:rowOff>19050</xdr:rowOff>
              </to>
            </anchor>
          </objectPr>
        </oleObject>
      </mc:Choice>
      <mc:Fallback>
        <oleObject progId="MSPhotoEd.3" shapeId="4098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K60"/>
  <sheetViews>
    <sheetView zoomScaleNormal="100" zoomScaleSheetLayoutView="100" workbookViewId="0">
      <selection activeCell="K4" sqref="K4"/>
    </sheetView>
  </sheetViews>
  <sheetFormatPr defaultColWidth="12.28515625" defaultRowHeight="12.75" x14ac:dyDescent="0.2"/>
  <cols>
    <col min="1" max="1" width="6.85546875" style="1" customWidth="1"/>
    <col min="2" max="2" width="12.28515625" style="1" customWidth="1"/>
    <col min="3" max="3" width="23.140625" style="1" customWidth="1"/>
    <col min="4" max="246" width="12.28515625" style="1"/>
    <col min="247" max="247" width="4.42578125" style="1" customWidth="1"/>
    <col min="248" max="248" width="23.140625" style="1" customWidth="1"/>
    <col min="249" max="253" width="12.28515625" style="1" customWidth="1"/>
    <col min="254" max="254" width="4.42578125" style="1" customWidth="1"/>
    <col min="255" max="502" width="12.28515625" style="1"/>
    <col min="503" max="503" width="4.42578125" style="1" customWidth="1"/>
    <col min="504" max="504" width="23.140625" style="1" customWidth="1"/>
    <col min="505" max="509" width="12.28515625" style="1" customWidth="1"/>
    <col min="510" max="510" width="4.42578125" style="1" customWidth="1"/>
    <col min="511" max="758" width="12.28515625" style="1"/>
    <col min="759" max="759" width="4.42578125" style="1" customWidth="1"/>
    <col min="760" max="760" width="23.140625" style="1" customWidth="1"/>
    <col min="761" max="765" width="12.28515625" style="1" customWidth="1"/>
    <col min="766" max="766" width="4.42578125" style="1" customWidth="1"/>
    <col min="767" max="1014" width="12.28515625" style="1"/>
    <col min="1015" max="1015" width="4.42578125" style="1" customWidth="1"/>
    <col min="1016" max="1016" width="23.140625" style="1" customWidth="1"/>
    <col min="1017" max="1021" width="12.28515625" style="1" customWidth="1"/>
    <col min="1022" max="1022" width="4.42578125" style="1" customWidth="1"/>
    <col min="1023" max="1270" width="12.28515625" style="1"/>
    <col min="1271" max="1271" width="4.42578125" style="1" customWidth="1"/>
    <col min="1272" max="1272" width="23.140625" style="1" customWidth="1"/>
    <col min="1273" max="1277" width="12.28515625" style="1" customWidth="1"/>
    <col min="1278" max="1278" width="4.42578125" style="1" customWidth="1"/>
    <col min="1279" max="1526" width="12.28515625" style="1"/>
    <col min="1527" max="1527" width="4.42578125" style="1" customWidth="1"/>
    <col min="1528" max="1528" width="23.140625" style="1" customWidth="1"/>
    <col min="1529" max="1533" width="12.28515625" style="1" customWidth="1"/>
    <col min="1534" max="1534" width="4.42578125" style="1" customWidth="1"/>
    <col min="1535" max="1782" width="12.28515625" style="1"/>
    <col min="1783" max="1783" width="4.42578125" style="1" customWidth="1"/>
    <col min="1784" max="1784" width="23.140625" style="1" customWidth="1"/>
    <col min="1785" max="1789" width="12.28515625" style="1" customWidth="1"/>
    <col min="1790" max="1790" width="4.42578125" style="1" customWidth="1"/>
    <col min="1791" max="2038" width="12.28515625" style="1"/>
    <col min="2039" max="2039" width="4.42578125" style="1" customWidth="1"/>
    <col min="2040" max="2040" width="23.140625" style="1" customWidth="1"/>
    <col min="2041" max="2045" width="12.28515625" style="1" customWidth="1"/>
    <col min="2046" max="2046" width="4.42578125" style="1" customWidth="1"/>
    <col min="2047" max="2294" width="12.28515625" style="1"/>
    <col min="2295" max="2295" width="4.42578125" style="1" customWidth="1"/>
    <col min="2296" max="2296" width="23.140625" style="1" customWidth="1"/>
    <col min="2297" max="2301" width="12.28515625" style="1" customWidth="1"/>
    <col min="2302" max="2302" width="4.42578125" style="1" customWidth="1"/>
    <col min="2303" max="2550" width="12.28515625" style="1"/>
    <col min="2551" max="2551" width="4.42578125" style="1" customWidth="1"/>
    <col min="2552" max="2552" width="23.140625" style="1" customWidth="1"/>
    <col min="2553" max="2557" width="12.28515625" style="1" customWidth="1"/>
    <col min="2558" max="2558" width="4.42578125" style="1" customWidth="1"/>
    <col min="2559" max="2806" width="12.28515625" style="1"/>
    <col min="2807" max="2807" width="4.42578125" style="1" customWidth="1"/>
    <col min="2808" max="2808" width="23.140625" style="1" customWidth="1"/>
    <col min="2809" max="2813" width="12.28515625" style="1" customWidth="1"/>
    <col min="2814" max="2814" width="4.42578125" style="1" customWidth="1"/>
    <col min="2815" max="3062" width="12.28515625" style="1"/>
    <col min="3063" max="3063" width="4.42578125" style="1" customWidth="1"/>
    <col min="3064" max="3064" width="23.140625" style="1" customWidth="1"/>
    <col min="3065" max="3069" width="12.28515625" style="1" customWidth="1"/>
    <col min="3070" max="3070" width="4.42578125" style="1" customWidth="1"/>
    <col min="3071" max="3318" width="12.28515625" style="1"/>
    <col min="3319" max="3319" width="4.42578125" style="1" customWidth="1"/>
    <col min="3320" max="3320" width="23.140625" style="1" customWidth="1"/>
    <col min="3321" max="3325" width="12.28515625" style="1" customWidth="1"/>
    <col min="3326" max="3326" width="4.42578125" style="1" customWidth="1"/>
    <col min="3327" max="3574" width="12.28515625" style="1"/>
    <col min="3575" max="3575" width="4.42578125" style="1" customWidth="1"/>
    <col min="3576" max="3576" width="23.140625" style="1" customWidth="1"/>
    <col min="3577" max="3581" width="12.28515625" style="1" customWidth="1"/>
    <col min="3582" max="3582" width="4.42578125" style="1" customWidth="1"/>
    <col min="3583" max="3830" width="12.28515625" style="1"/>
    <col min="3831" max="3831" width="4.42578125" style="1" customWidth="1"/>
    <col min="3832" max="3832" width="23.140625" style="1" customWidth="1"/>
    <col min="3833" max="3837" width="12.28515625" style="1" customWidth="1"/>
    <col min="3838" max="3838" width="4.42578125" style="1" customWidth="1"/>
    <col min="3839" max="4086" width="12.28515625" style="1"/>
    <col min="4087" max="4087" width="4.42578125" style="1" customWidth="1"/>
    <col min="4088" max="4088" width="23.140625" style="1" customWidth="1"/>
    <col min="4089" max="4093" width="12.28515625" style="1" customWidth="1"/>
    <col min="4094" max="4094" width="4.42578125" style="1" customWidth="1"/>
    <col min="4095" max="4342" width="12.28515625" style="1"/>
    <col min="4343" max="4343" width="4.42578125" style="1" customWidth="1"/>
    <col min="4344" max="4344" width="23.140625" style="1" customWidth="1"/>
    <col min="4345" max="4349" width="12.28515625" style="1" customWidth="1"/>
    <col min="4350" max="4350" width="4.42578125" style="1" customWidth="1"/>
    <col min="4351" max="4598" width="12.28515625" style="1"/>
    <col min="4599" max="4599" width="4.42578125" style="1" customWidth="1"/>
    <col min="4600" max="4600" width="23.140625" style="1" customWidth="1"/>
    <col min="4601" max="4605" width="12.28515625" style="1" customWidth="1"/>
    <col min="4606" max="4606" width="4.42578125" style="1" customWidth="1"/>
    <col min="4607" max="4854" width="12.28515625" style="1"/>
    <col min="4855" max="4855" width="4.42578125" style="1" customWidth="1"/>
    <col min="4856" max="4856" width="23.140625" style="1" customWidth="1"/>
    <col min="4857" max="4861" width="12.28515625" style="1" customWidth="1"/>
    <col min="4862" max="4862" width="4.42578125" style="1" customWidth="1"/>
    <col min="4863" max="5110" width="12.28515625" style="1"/>
    <col min="5111" max="5111" width="4.42578125" style="1" customWidth="1"/>
    <col min="5112" max="5112" width="23.140625" style="1" customWidth="1"/>
    <col min="5113" max="5117" width="12.28515625" style="1" customWidth="1"/>
    <col min="5118" max="5118" width="4.42578125" style="1" customWidth="1"/>
    <col min="5119" max="5366" width="12.28515625" style="1"/>
    <col min="5367" max="5367" width="4.42578125" style="1" customWidth="1"/>
    <col min="5368" max="5368" width="23.140625" style="1" customWidth="1"/>
    <col min="5369" max="5373" width="12.28515625" style="1" customWidth="1"/>
    <col min="5374" max="5374" width="4.42578125" style="1" customWidth="1"/>
    <col min="5375" max="5622" width="12.28515625" style="1"/>
    <col min="5623" max="5623" width="4.42578125" style="1" customWidth="1"/>
    <col min="5624" max="5624" width="23.140625" style="1" customWidth="1"/>
    <col min="5625" max="5629" width="12.28515625" style="1" customWidth="1"/>
    <col min="5630" max="5630" width="4.42578125" style="1" customWidth="1"/>
    <col min="5631" max="5878" width="12.28515625" style="1"/>
    <col min="5879" max="5879" width="4.42578125" style="1" customWidth="1"/>
    <col min="5880" max="5880" width="23.140625" style="1" customWidth="1"/>
    <col min="5881" max="5885" width="12.28515625" style="1" customWidth="1"/>
    <col min="5886" max="5886" width="4.42578125" style="1" customWidth="1"/>
    <col min="5887" max="6134" width="12.28515625" style="1"/>
    <col min="6135" max="6135" width="4.42578125" style="1" customWidth="1"/>
    <col min="6136" max="6136" width="23.140625" style="1" customWidth="1"/>
    <col min="6137" max="6141" width="12.28515625" style="1" customWidth="1"/>
    <col min="6142" max="6142" width="4.42578125" style="1" customWidth="1"/>
    <col min="6143" max="6390" width="12.28515625" style="1"/>
    <col min="6391" max="6391" width="4.42578125" style="1" customWidth="1"/>
    <col min="6392" max="6392" width="23.140625" style="1" customWidth="1"/>
    <col min="6393" max="6397" width="12.28515625" style="1" customWidth="1"/>
    <col min="6398" max="6398" width="4.42578125" style="1" customWidth="1"/>
    <col min="6399" max="6646" width="12.28515625" style="1"/>
    <col min="6647" max="6647" width="4.42578125" style="1" customWidth="1"/>
    <col min="6648" max="6648" width="23.140625" style="1" customWidth="1"/>
    <col min="6649" max="6653" width="12.28515625" style="1" customWidth="1"/>
    <col min="6654" max="6654" width="4.42578125" style="1" customWidth="1"/>
    <col min="6655" max="6902" width="12.28515625" style="1"/>
    <col min="6903" max="6903" width="4.42578125" style="1" customWidth="1"/>
    <col min="6904" max="6904" width="23.140625" style="1" customWidth="1"/>
    <col min="6905" max="6909" width="12.28515625" style="1" customWidth="1"/>
    <col min="6910" max="6910" width="4.42578125" style="1" customWidth="1"/>
    <col min="6911" max="7158" width="12.28515625" style="1"/>
    <col min="7159" max="7159" width="4.42578125" style="1" customWidth="1"/>
    <col min="7160" max="7160" width="23.140625" style="1" customWidth="1"/>
    <col min="7161" max="7165" width="12.28515625" style="1" customWidth="1"/>
    <col min="7166" max="7166" width="4.42578125" style="1" customWidth="1"/>
    <col min="7167" max="7414" width="12.28515625" style="1"/>
    <col min="7415" max="7415" width="4.42578125" style="1" customWidth="1"/>
    <col min="7416" max="7416" width="23.140625" style="1" customWidth="1"/>
    <col min="7417" max="7421" width="12.28515625" style="1" customWidth="1"/>
    <col min="7422" max="7422" width="4.42578125" style="1" customWidth="1"/>
    <col min="7423" max="7670" width="12.28515625" style="1"/>
    <col min="7671" max="7671" width="4.42578125" style="1" customWidth="1"/>
    <col min="7672" max="7672" width="23.140625" style="1" customWidth="1"/>
    <col min="7673" max="7677" width="12.28515625" style="1" customWidth="1"/>
    <col min="7678" max="7678" width="4.42578125" style="1" customWidth="1"/>
    <col min="7679" max="7926" width="12.28515625" style="1"/>
    <col min="7927" max="7927" width="4.42578125" style="1" customWidth="1"/>
    <col min="7928" max="7928" width="23.140625" style="1" customWidth="1"/>
    <col min="7929" max="7933" width="12.28515625" style="1" customWidth="1"/>
    <col min="7934" max="7934" width="4.42578125" style="1" customWidth="1"/>
    <col min="7935" max="8182" width="12.28515625" style="1"/>
    <col min="8183" max="8183" width="4.42578125" style="1" customWidth="1"/>
    <col min="8184" max="8184" width="23.140625" style="1" customWidth="1"/>
    <col min="8185" max="8189" width="12.28515625" style="1" customWidth="1"/>
    <col min="8190" max="8190" width="4.42578125" style="1" customWidth="1"/>
    <col min="8191" max="8438" width="12.28515625" style="1"/>
    <col min="8439" max="8439" width="4.42578125" style="1" customWidth="1"/>
    <col min="8440" max="8440" width="23.140625" style="1" customWidth="1"/>
    <col min="8441" max="8445" width="12.28515625" style="1" customWidth="1"/>
    <col min="8446" max="8446" width="4.42578125" style="1" customWidth="1"/>
    <col min="8447" max="8694" width="12.28515625" style="1"/>
    <col min="8695" max="8695" width="4.42578125" style="1" customWidth="1"/>
    <col min="8696" max="8696" width="23.140625" style="1" customWidth="1"/>
    <col min="8697" max="8701" width="12.28515625" style="1" customWidth="1"/>
    <col min="8702" max="8702" width="4.42578125" style="1" customWidth="1"/>
    <col min="8703" max="8950" width="12.28515625" style="1"/>
    <col min="8951" max="8951" width="4.42578125" style="1" customWidth="1"/>
    <col min="8952" max="8952" width="23.140625" style="1" customWidth="1"/>
    <col min="8953" max="8957" width="12.28515625" style="1" customWidth="1"/>
    <col min="8958" max="8958" width="4.42578125" style="1" customWidth="1"/>
    <col min="8959" max="9206" width="12.28515625" style="1"/>
    <col min="9207" max="9207" width="4.42578125" style="1" customWidth="1"/>
    <col min="9208" max="9208" width="23.140625" style="1" customWidth="1"/>
    <col min="9209" max="9213" width="12.28515625" style="1" customWidth="1"/>
    <col min="9214" max="9214" width="4.42578125" style="1" customWidth="1"/>
    <col min="9215" max="9462" width="12.28515625" style="1"/>
    <col min="9463" max="9463" width="4.42578125" style="1" customWidth="1"/>
    <col min="9464" max="9464" width="23.140625" style="1" customWidth="1"/>
    <col min="9465" max="9469" width="12.28515625" style="1" customWidth="1"/>
    <col min="9470" max="9470" width="4.42578125" style="1" customWidth="1"/>
    <col min="9471" max="9718" width="12.28515625" style="1"/>
    <col min="9719" max="9719" width="4.42578125" style="1" customWidth="1"/>
    <col min="9720" max="9720" width="23.140625" style="1" customWidth="1"/>
    <col min="9721" max="9725" width="12.28515625" style="1" customWidth="1"/>
    <col min="9726" max="9726" width="4.42578125" style="1" customWidth="1"/>
    <col min="9727" max="9974" width="12.28515625" style="1"/>
    <col min="9975" max="9975" width="4.42578125" style="1" customWidth="1"/>
    <col min="9976" max="9976" width="23.140625" style="1" customWidth="1"/>
    <col min="9977" max="9981" width="12.28515625" style="1" customWidth="1"/>
    <col min="9982" max="9982" width="4.42578125" style="1" customWidth="1"/>
    <col min="9983" max="10230" width="12.28515625" style="1"/>
    <col min="10231" max="10231" width="4.42578125" style="1" customWidth="1"/>
    <col min="10232" max="10232" width="23.140625" style="1" customWidth="1"/>
    <col min="10233" max="10237" width="12.28515625" style="1" customWidth="1"/>
    <col min="10238" max="10238" width="4.42578125" style="1" customWidth="1"/>
    <col min="10239" max="10486" width="12.28515625" style="1"/>
    <col min="10487" max="10487" width="4.42578125" style="1" customWidth="1"/>
    <col min="10488" max="10488" width="23.140625" style="1" customWidth="1"/>
    <col min="10489" max="10493" width="12.28515625" style="1" customWidth="1"/>
    <col min="10494" max="10494" width="4.42578125" style="1" customWidth="1"/>
    <col min="10495" max="10742" width="12.28515625" style="1"/>
    <col min="10743" max="10743" width="4.42578125" style="1" customWidth="1"/>
    <col min="10744" max="10744" width="23.140625" style="1" customWidth="1"/>
    <col min="10745" max="10749" width="12.28515625" style="1" customWidth="1"/>
    <col min="10750" max="10750" width="4.42578125" style="1" customWidth="1"/>
    <col min="10751" max="10998" width="12.28515625" style="1"/>
    <col min="10999" max="10999" width="4.42578125" style="1" customWidth="1"/>
    <col min="11000" max="11000" width="23.140625" style="1" customWidth="1"/>
    <col min="11001" max="11005" width="12.28515625" style="1" customWidth="1"/>
    <col min="11006" max="11006" width="4.42578125" style="1" customWidth="1"/>
    <col min="11007" max="11254" width="12.28515625" style="1"/>
    <col min="11255" max="11255" width="4.42578125" style="1" customWidth="1"/>
    <col min="11256" max="11256" width="23.140625" style="1" customWidth="1"/>
    <col min="11257" max="11261" width="12.28515625" style="1" customWidth="1"/>
    <col min="11262" max="11262" width="4.42578125" style="1" customWidth="1"/>
    <col min="11263" max="11510" width="12.28515625" style="1"/>
    <col min="11511" max="11511" width="4.42578125" style="1" customWidth="1"/>
    <col min="11512" max="11512" width="23.140625" style="1" customWidth="1"/>
    <col min="11513" max="11517" width="12.28515625" style="1" customWidth="1"/>
    <col min="11518" max="11518" width="4.42578125" style="1" customWidth="1"/>
    <col min="11519" max="11766" width="12.28515625" style="1"/>
    <col min="11767" max="11767" width="4.42578125" style="1" customWidth="1"/>
    <col min="11768" max="11768" width="23.140625" style="1" customWidth="1"/>
    <col min="11769" max="11773" width="12.28515625" style="1" customWidth="1"/>
    <col min="11774" max="11774" width="4.42578125" style="1" customWidth="1"/>
    <col min="11775" max="12022" width="12.28515625" style="1"/>
    <col min="12023" max="12023" width="4.42578125" style="1" customWidth="1"/>
    <col min="12024" max="12024" width="23.140625" style="1" customWidth="1"/>
    <col min="12025" max="12029" width="12.28515625" style="1" customWidth="1"/>
    <col min="12030" max="12030" width="4.42578125" style="1" customWidth="1"/>
    <col min="12031" max="12278" width="12.28515625" style="1"/>
    <col min="12279" max="12279" width="4.42578125" style="1" customWidth="1"/>
    <col min="12280" max="12280" width="23.140625" style="1" customWidth="1"/>
    <col min="12281" max="12285" width="12.28515625" style="1" customWidth="1"/>
    <col min="12286" max="12286" width="4.42578125" style="1" customWidth="1"/>
    <col min="12287" max="12534" width="12.28515625" style="1"/>
    <col min="12535" max="12535" width="4.42578125" style="1" customWidth="1"/>
    <col min="12536" max="12536" width="23.140625" style="1" customWidth="1"/>
    <col min="12537" max="12541" width="12.28515625" style="1" customWidth="1"/>
    <col min="12542" max="12542" width="4.42578125" style="1" customWidth="1"/>
    <col min="12543" max="12790" width="12.28515625" style="1"/>
    <col min="12791" max="12791" width="4.42578125" style="1" customWidth="1"/>
    <col min="12792" max="12792" width="23.140625" style="1" customWidth="1"/>
    <col min="12793" max="12797" width="12.28515625" style="1" customWidth="1"/>
    <col min="12798" max="12798" width="4.42578125" style="1" customWidth="1"/>
    <col min="12799" max="13046" width="12.28515625" style="1"/>
    <col min="13047" max="13047" width="4.42578125" style="1" customWidth="1"/>
    <col min="13048" max="13048" width="23.140625" style="1" customWidth="1"/>
    <col min="13049" max="13053" width="12.28515625" style="1" customWidth="1"/>
    <col min="13054" max="13054" width="4.42578125" style="1" customWidth="1"/>
    <col min="13055" max="13302" width="12.28515625" style="1"/>
    <col min="13303" max="13303" width="4.42578125" style="1" customWidth="1"/>
    <col min="13304" max="13304" width="23.140625" style="1" customWidth="1"/>
    <col min="13305" max="13309" width="12.28515625" style="1" customWidth="1"/>
    <col min="13310" max="13310" width="4.42578125" style="1" customWidth="1"/>
    <col min="13311" max="13558" width="12.28515625" style="1"/>
    <col min="13559" max="13559" width="4.42578125" style="1" customWidth="1"/>
    <col min="13560" max="13560" width="23.140625" style="1" customWidth="1"/>
    <col min="13561" max="13565" width="12.28515625" style="1" customWidth="1"/>
    <col min="13566" max="13566" width="4.42578125" style="1" customWidth="1"/>
    <col min="13567" max="13814" width="12.28515625" style="1"/>
    <col min="13815" max="13815" width="4.42578125" style="1" customWidth="1"/>
    <col min="13816" max="13816" width="23.140625" style="1" customWidth="1"/>
    <col min="13817" max="13821" width="12.28515625" style="1" customWidth="1"/>
    <col min="13822" max="13822" width="4.42578125" style="1" customWidth="1"/>
    <col min="13823" max="14070" width="12.28515625" style="1"/>
    <col min="14071" max="14071" width="4.42578125" style="1" customWidth="1"/>
    <col min="14072" max="14072" width="23.140625" style="1" customWidth="1"/>
    <col min="14073" max="14077" width="12.28515625" style="1" customWidth="1"/>
    <col min="14078" max="14078" width="4.42578125" style="1" customWidth="1"/>
    <col min="14079" max="14326" width="12.28515625" style="1"/>
    <col min="14327" max="14327" width="4.42578125" style="1" customWidth="1"/>
    <col min="14328" max="14328" width="23.140625" style="1" customWidth="1"/>
    <col min="14329" max="14333" width="12.28515625" style="1" customWidth="1"/>
    <col min="14334" max="14334" width="4.42578125" style="1" customWidth="1"/>
    <col min="14335" max="14582" width="12.28515625" style="1"/>
    <col min="14583" max="14583" width="4.42578125" style="1" customWidth="1"/>
    <col min="14584" max="14584" width="23.140625" style="1" customWidth="1"/>
    <col min="14585" max="14589" width="12.28515625" style="1" customWidth="1"/>
    <col min="14590" max="14590" width="4.42578125" style="1" customWidth="1"/>
    <col min="14591" max="14838" width="12.28515625" style="1"/>
    <col min="14839" max="14839" width="4.42578125" style="1" customWidth="1"/>
    <col min="14840" max="14840" width="23.140625" style="1" customWidth="1"/>
    <col min="14841" max="14845" width="12.28515625" style="1" customWidth="1"/>
    <col min="14846" max="14846" width="4.42578125" style="1" customWidth="1"/>
    <col min="14847" max="15094" width="12.28515625" style="1"/>
    <col min="15095" max="15095" width="4.42578125" style="1" customWidth="1"/>
    <col min="15096" max="15096" width="23.140625" style="1" customWidth="1"/>
    <col min="15097" max="15101" width="12.28515625" style="1" customWidth="1"/>
    <col min="15102" max="15102" width="4.42578125" style="1" customWidth="1"/>
    <col min="15103" max="15350" width="12.28515625" style="1"/>
    <col min="15351" max="15351" width="4.42578125" style="1" customWidth="1"/>
    <col min="15352" max="15352" width="23.140625" style="1" customWidth="1"/>
    <col min="15353" max="15357" width="12.28515625" style="1" customWidth="1"/>
    <col min="15358" max="15358" width="4.42578125" style="1" customWidth="1"/>
    <col min="15359" max="15606" width="12.28515625" style="1"/>
    <col min="15607" max="15607" width="4.42578125" style="1" customWidth="1"/>
    <col min="15608" max="15608" width="23.140625" style="1" customWidth="1"/>
    <col min="15609" max="15613" width="12.28515625" style="1" customWidth="1"/>
    <col min="15614" max="15614" width="4.42578125" style="1" customWidth="1"/>
    <col min="15615" max="15862" width="12.28515625" style="1"/>
    <col min="15863" max="15863" width="4.42578125" style="1" customWidth="1"/>
    <col min="15864" max="15864" width="23.140625" style="1" customWidth="1"/>
    <col min="15865" max="15869" width="12.28515625" style="1" customWidth="1"/>
    <col min="15870" max="15870" width="4.42578125" style="1" customWidth="1"/>
    <col min="15871" max="16118" width="12.28515625" style="1"/>
    <col min="16119" max="16119" width="4.42578125" style="1" customWidth="1"/>
    <col min="16120" max="16120" width="23.140625" style="1" customWidth="1"/>
    <col min="16121" max="16125" width="12.28515625" style="1" customWidth="1"/>
    <col min="16126" max="16126" width="4.42578125" style="1" customWidth="1"/>
    <col min="16127" max="16384" width="12.28515625" style="1"/>
  </cols>
  <sheetData>
    <row r="2" spans="2:11" x14ac:dyDescent="0.2">
      <c r="I2" s="2" t="s">
        <v>38</v>
      </c>
    </row>
    <row r="6" spans="2:11" ht="12.75" customHeight="1" x14ac:dyDescent="0.2">
      <c r="B6" s="25" t="s">
        <v>15</v>
      </c>
    </row>
    <row r="7" spans="2:11" ht="12.75" customHeight="1" x14ac:dyDescent="0.2">
      <c r="C7" s="25"/>
      <c r="D7" s="65" t="s">
        <v>43</v>
      </c>
      <c r="E7" s="65"/>
      <c r="F7" s="65"/>
      <c r="G7" s="65"/>
      <c r="H7" s="65"/>
      <c r="I7" s="65"/>
      <c r="J7" s="65"/>
      <c r="K7" s="65"/>
    </row>
    <row r="8" spans="2:11" ht="12.75" customHeight="1" x14ac:dyDescent="0.2">
      <c r="C8" s="30"/>
      <c r="D8" s="29"/>
      <c r="E8" s="29"/>
      <c r="F8" s="29"/>
      <c r="G8" s="29"/>
      <c r="H8" s="29"/>
      <c r="I8" s="29"/>
      <c r="J8" s="29"/>
      <c r="K8" s="29"/>
    </row>
    <row r="9" spans="2:11" ht="12.75" customHeight="1" x14ac:dyDescent="0.2">
      <c r="C9" s="25"/>
    </row>
    <row r="10" spans="2:11" x14ac:dyDescent="0.2">
      <c r="C10" s="32" t="s">
        <v>0</v>
      </c>
      <c r="D10" s="33">
        <v>2015</v>
      </c>
      <c r="E10" s="33">
        <v>2016</v>
      </c>
      <c r="F10" s="33">
        <v>2017</v>
      </c>
      <c r="G10" s="33">
        <v>2018</v>
      </c>
      <c r="H10" s="33">
        <v>2019</v>
      </c>
      <c r="I10" s="33">
        <v>2020</v>
      </c>
      <c r="J10" s="33">
        <v>2021</v>
      </c>
      <c r="K10" s="33">
        <v>2022</v>
      </c>
    </row>
    <row r="11" spans="2:11" x14ac:dyDescent="0.2">
      <c r="C11" s="34"/>
    </row>
    <row r="12" spans="2:11" x14ac:dyDescent="0.2">
      <c r="C12" s="4" t="s">
        <v>1</v>
      </c>
      <c r="D12" s="35">
        <f>SUM(D14:D21)</f>
        <v>736</v>
      </c>
      <c r="E12" s="35">
        <f>SUM(E14:E21)</f>
        <v>804</v>
      </c>
      <c r="F12" s="35">
        <f>SUM(F14:F21)</f>
        <v>879</v>
      </c>
      <c r="G12" s="35">
        <f>SUM(G14:G21)</f>
        <v>959</v>
      </c>
      <c r="H12" s="35">
        <f>SUM(H14:H21)</f>
        <v>1249</v>
      </c>
      <c r="I12" s="35">
        <f>SUM(I14:I21)</f>
        <v>741</v>
      </c>
      <c r="J12" s="35">
        <f>SUM(J14:J21)</f>
        <v>1183</v>
      </c>
      <c r="K12" s="35">
        <f>SUM(K14:K21)</f>
        <v>1039</v>
      </c>
    </row>
    <row r="14" spans="2:11" x14ac:dyDescent="0.2">
      <c r="C14" s="1" t="s">
        <v>28</v>
      </c>
      <c r="D14" s="5">
        <v>223</v>
      </c>
      <c r="E14" s="5">
        <v>236</v>
      </c>
      <c r="F14" s="5">
        <v>255</v>
      </c>
      <c r="G14" s="5">
        <v>260</v>
      </c>
      <c r="H14" s="5">
        <v>350</v>
      </c>
      <c r="I14" s="5">
        <v>244</v>
      </c>
      <c r="J14" s="5">
        <v>382</v>
      </c>
      <c r="K14" s="5">
        <v>324</v>
      </c>
    </row>
    <row r="15" spans="2:11" x14ac:dyDescent="0.2">
      <c r="C15" s="6" t="s">
        <v>2</v>
      </c>
      <c r="D15" s="5">
        <v>65</v>
      </c>
      <c r="E15" s="5">
        <v>49</v>
      </c>
      <c r="F15" s="5">
        <v>81</v>
      </c>
      <c r="G15" s="5">
        <v>119</v>
      </c>
      <c r="H15" s="5">
        <v>166</v>
      </c>
      <c r="I15" s="5">
        <v>127</v>
      </c>
      <c r="J15" s="5">
        <v>194</v>
      </c>
      <c r="K15" s="5">
        <v>194</v>
      </c>
    </row>
    <row r="16" spans="2:11" x14ac:dyDescent="0.2">
      <c r="C16" s="6" t="s">
        <v>35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8</v>
      </c>
      <c r="K16" s="5">
        <v>3</v>
      </c>
    </row>
    <row r="17" spans="2:11" x14ac:dyDescent="0.2">
      <c r="C17" s="1" t="s">
        <v>3</v>
      </c>
      <c r="D17" s="5">
        <v>75</v>
      </c>
      <c r="E17" s="5">
        <v>79</v>
      </c>
      <c r="F17" s="5">
        <v>89</v>
      </c>
      <c r="G17" s="5">
        <v>93</v>
      </c>
      <c r="H17" s="5">
        <v>86</v>
      </c>
      <c r="I17" s="5">
        <v>60</v>
      </c>
      <c r="J17" s="5">
        <v>98</v>
      </c>
      <c r="K17" s="5">
        <v>106</v>
      </c>
    </row>
    <row r="18" spans="2:11" x14ac:dyDescent="0.2">
      <c r="C18" s="1" t="s">
        <v>4</v>
      </c>
      <c r="D18" s="5">
        <v>7</v>
      </c>
      <c r="E18" s="5">
        <v>6</v>
      </c>
      <c r="F18" s="5">
        <v>5</v>
      </c>
      <c r="G18" s="5">
        <v>2</v>
      </c>
      <c r="H18" s="5">
        <v>6</v>
      </c>
      <c r="I18" s="5">
        <v>6</v>
      </c>
      <c r="J18" s="5">
        <v>12</v>
      </c>
      <c r="K18" s="5">
        <v>7</v>
      </c>
    </row>
    <row r="19" spans="2:11" x14ac:dyDescent="0.2">
      <c r="C19" s="7" t="s">
        <v>5</v>
      </c>
      <c r="D19" s="5">
        <v>5</v>
      </c>
      <c r="E19" s="5">
        <v>13</v>
      </c>
      <c r="F19" s="5">
        <v>2</v>
      </c>
      <c r="G19" s="5">
        <v>0</v>
      </c>
      <c r="H19" s="5">
        <v>1</v>
      </c>
      <c r="I19" s="5">
        <v>0</v>
      </c>
      <c r="J19" s="5">
        <v>2</v>
      </c>
      <c r="K19" s="5">
        <v>4</v>
      </c>
    </row>
    <row r="20" spans="2:11" x14ac:dyDescent="0.2">
      <c r="C20" s="3" t="s">
        <v>6</v>
      </c>
      <c r="D20" s="37">
        <v>7</v>
      </c>
      <c r="E20" s="37">
        <v>16</v>
      </c>
      <c r="F20" s="37">
        <v>8</v>
      </c>
      <c r="G20" s="37">
        <v>16</v>
      </c>
      <c r="H20" s="5">
        <v>22</v>
      </c>
      <c r="I20" s="5">
        <v>4</v>
      </c>
      <c r="J20" s="5">
        <v>20</v>
      </c>
      <c r="K20" s="5">
        <v>4</v>
      </c>
    </row>
    <row r="21" spans="2:11" x14ac:dyDescent="0.2">
      <c r="C21" s="38" t="s">
        <v>7</v>
      </c>
      <c r="D21" s="39">
        <v>354</v>
      </c>
      <c r="E21" s="39">
        <v>405</v>
      </c>
      <c r="F21" s="39">
        <v>439</v>
      </c>
      <c r="G21" s="39">
        <v>469</v>
      </c>
      <c r="H21" s="39">
        <v>618</v>
      </c>
      <c r="I21" s="39">
        <v>300</v>
      </c>
      <c r="J21" s="39">
        <v>467</v>
      </c>
      <c r="K21" s="39">
        <v>397</v>
      </c>
    </row>
    <row r="22" spans="2:11" s="3" customFormat="1" x14ac:dyDescent="0.2">
      <c r="C22" s="2"/>
    </row>
    <row r="23" spans="2:11" x14ac:dyDescent="0.2">
      <c r="D23" s="2"/>
    </row>
    <row r="24" spans="2:11" x14ac:dyDescent="0.2">
      <c r="B24" s="25" t="s">
        <v>16</v>
      </c>
      <c r="D24" s="65" t="s">
        <v>44</v>
      </c>
      <c r="E24" s="65"/>
      <c r="F24" s="65"/>
      <c r="G24" s="65"/>
      <c r="H24" s="65"/>
      <c r="I24" s="65"/>
      <c r="J24" s="65"/>
      <c r="K24" s="65"/>
    </row>
    <row r="25" spans="2:11" x14ac:dyDescent="0.2">
      <c r="C25" s="25"/>
      <c r="D25" s="2"/>
    </row>
    <row r="26" spans="2:11" x14ac:dyDescent="0.2">
      <c r="D26" s="42"/>
      <c r="E26" s="42"/>
      <c r="F26" s="42"/>
      <c r="H26" s="42"/>
      <c r="I26" s="42"/>
      <c r="J26" s="42"/>
      <c r="K26" s="42" t="s">
        <v>27</v>
      </c>
    </row>
    <row r="27" spans="2:11" x14ac:dyDescent="0.2">
      <c r="C27" s="32" t="s">
        <v>0</v>
      </c>
      <c r="D27" s="33">
        <v>2015</v>
      </c>
      <c r="E27" s="33">
        <v>2016</v>
      </c>
      <c r="F27" s="33">
        <v>2017</v>
      </c>
      <c r="G27" s="33">
        <v>2018</v>
      </c>
      <c r="H27" s="33">
        <v>2019</v>
      </c>
      <c r="I27" s="33">
        <v>2020</v>
      </c>
      <c r="J27" s="33">
        <v>2021</v>
      </c>
      <c r="K27" s="33">
        <v>2022</v>
      </c>
    </row>
    <row r="28" spans="2:11" ht="12.75" customHeight="1" x14ac:dyDescent="0.2">
      <c r="C28" s="34"/>
    </row>
    <row r="29" spans="2:11" ht="13.5" customHeight="1" x14ac:dyDescent="0.2">
      <c r="C29" s="2" t="s">
        <v>1</v>
      </c>
      <c r="D29" s="12">
        <f>SUM(D31:D38)</f>
        <v>186.97378800000001</v>
      </c>
      <c r="E29" s="12">
        <f>SUM(E31:E38)</f>
        <v>246.79999999999998</v>
      </c>
      <c r="F29" s="12">
        <f>SUM(F31:F38)</f>
        <v>234.77</v>
      </c>
      <c r="G29" s="12">
        <f>SUM(G31:G38)</f>
        <v>247.8</v>
      </c>
      <c r="H29" s="12">
        <f>SUM(H31:H38)</f>
        <v>490.29235800000004</v>
      </c>
      <c r="I29" s="12">
        <f>SUM(I31:I38)</f>
        <v>457.66000000000008</v>
      </c>
      <c r="J29" s="12">
        <f>SUM(J31:J38)</f>
        <v>717</v>
      </c>
      <c r="K29" s="12">
        <f>SUM(K31:K38)</f>
        <v>951.5</v>
      </c>
    </row>
    <row r="30" spans="2:11" x14ac:dyDescent="0.2">
      <c r="D30" s="13"/>
      <c r="E30" s="13"/>
      <c r="F30" s="13"/>
      <c r="G30" s="13"/>
      <c r="H30" s="13"/>
      <c r="I30" s="13"/>
      <c r="J30" s="13"/>
      <c r="K30" s="13"/>
    </row>
    <row r="31" spans="2:11" x14ac:dyDescent="0.2">
      <c r="C31" s="1" t="s">
        <v>28</v>
      </c>
      <c r="D31" s="13">
        <v>96.489800000000002</v>
      </c>
      <c r="E31" s="13">
        <v>84.9</v>
      </c>
      <c r="F31" s="13">
        <v>107.8</v>
      </c>
      <c r="G31" s="13">
        <v>93.5</v>
      </c>
      <c r="H31" s="13">
        <v>127.79500300000001</v>
      </c>
      <c r="I31" s="13">
        <v>121.8</v>
      </c>
      <c r="J31" s="13">
        <v>142.1</v>
      </c>
      <c r="K31" s="13">
        <v>147.5</v>
      </c>
    </row>
    <row r="32" spans="2:11" x14ac:dyDescent="0.2">
      <c r="C32" s="1" t="s">
        <v>9</v>
      </c>
      <c r="D32" s="13">
        <v>41.557340000000003</v>
      </c>
      <c r="E32" s="13">
        <v>71.099999999999994</v>
      </c>
      <c r="F32" s="13">
        <v>62.5</v>
      </c>
      <c r="G32" s="13">
        <v>59.8</v>
      </c>
      <c r="H32" s="13">
        <v>220.68489199999999</v>
      </c>
      <c r="I32" s="13">
        <v>154.30000000000001</v>
      </c>
      <c r="J32" s="13">
        <v>186.9</v>
      </c>
      <c r="K32" s="13">
        <v>280.2</v>
      </c>
    </row>
    <row r="33" spans="3:11" x14ac:dyDescent="0.2">
      <c r="C33" s="1" t="s">
        <v>36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13">
        <v>25.3</v>
      </c>
      <c r="K33" s="13">
        <v>37.5</v>
      </c>
    </row>
    <row r="34" spans="3:11" x14ac:dyDescent="0.2">
      <c r="C34" s="1" t="s">
        <v>3</v>
      </c>
      <c r="D34" s="13">
        <v>26.328868</v>
      </c>
      <c r="E34" s="13">
        <v>40.200000000000003</v>
      </c>
      <c r="F34" s="13">
        <v>41.4</v>
      </c>
      <c r="G34" s="13">
        <v>42.1</v>
      </c>
      <c r="H34" s="13">
        <v>21.698704999999997</v>
      </c>
      <c r="I34" s="13">
        <v>125.5</v>
      </c>
      <c r="J34" s="13">
        <v>149.5</v>
      </c>
      <c r="K34" s="13">
        <v>107.5</v>
      </c>
    </row>
    <row r="35" spans="3:11" x14ac:dyDescent="0.2">
      <c r="C35" s="1" t="s">
        <v>4</v>
      </c>
      <c r="D35" s="13">
        <v>1.39</v>
      </c>
      <c r="E35" s="13">
        <v>3.9</v>
      </c>
      <c r="F35" s="13">
        <v>3.6</v>
      </c>
      <c r="G35" s="13">
        <v>0</v>
      </c>
      <c r="H35" s="13">
        <v>2.9749999999999996</v>
      </c>
      <c r="I35" s="13">
        <v>4.3</v>
      </c>
      <c r="J35" s="13">
        <v>7</v>
      </c>
      <c r="K35" s="13">
        <v>10</v>
      </c>
    </row>
    <row r="36" spans="3:11" x14ac:dyDescent="0.2">
      <c r="C36" s="1" t="s">
        <v>5</v>
      </c>
      <c r="D36" s="13">
        <v>4.5590000000000002</v>
      </c>
      <c r="E36" s="13">
        <v>4.4000000000000004</v>
      </c>
      <c r="F36" s="13">
        <v>2.8</v>
      </c>
      <c r="G36" s="13">
        <v>0</v>
      </c>
      <c r="H36" s="13">
        <v>0.15</v>
      </c>
      <c r="I36" s="13">
        <v>0</v>
      </c>
      <c r="J36" s="13">
        <v>90</v>
      </c>
      <c r="K36" s="13">
        <v>297</v>
      </c>
    </row>
    <row r="37" spans="3:11" x14ac:dyDescent="0.2">
      <c r="C37" s="1" t="s">
        <v>6</v>
      </c>
      <c r="D37" s="13">
        <v>6.34</v>
      </c>
      <c r="E37" s="13">
        <v>11.6</v>
      </c>
      <c r="F37" s="13">
        <v>0.17</v>
      </c>
      <c r="G37" s="13">
        <v>14</v>
      </c>
      <c r="H37" s="13">
        <v>9.2157769999999992</v>
      </c>
      <c r="I37" s="13">
        <v>1.1599999999999999</v>
      </c>
      <c r="J37" s="13">
        <v>8.6999999999999993</v>
      </c>
      <c r="K37" s="13">
        <v>0.5</v>
      </c>
    </row>
    <row r="38" spans="3:11" x14ac:dyDescent="0.2">
      <c r="C38" s="38" t="s">
        <v>7</v>
      </c>
      <c r="D38" s="50">
        <v>10.30878</v>
      </c>
      <c r="E38" s="50">
        <v>30.7</v>
      </c>
      <c r="F38" s="50">
        <v>16.5</v>
      </c>
      <c r="G38" s="50">
        <v>38.4</v>
      </c>
      <c r="H38" s="50">
        <v>107.77298099999999</v>
      </c>
      <c r="I38" s="50">
        <v>50.6</v>
      </c>
      <c r="J38" s="50">
        <v>107.5</v>
      </c>
      <c r="K38" s="50">
        <v>71.3</v>
      </c>
    </row>
    <row r="39" spans="3:11" x14ac:dyDescent="0.2">
      <c r="D39" s="20"/>
      <c r="E39" s="20"/>
      <c r="F39" s="20"/>
      <c r="G39" s="20"/>
    </row>
    <row r="40" spans="3:11" x14ac:dyDescent="0.2">
      <c r="C40" s="6" t="s">
        <v>10</v>
      </c>
    </row>
    <row r="45" spans="3:11" x14ac:dyDescent="0.2">
      <c r="G45" s="3"/>
    </row>
    <row r="51" spans="3:6" x14ac:dyDescent="0.2">
      <c r="D51" s="5"/>
      <c r="E51" s="5"/>
      <c r="F51" s="5"/>
    </row>
    <row r="52" spans="3:6" x14ac:dyDescent="0.2">
      <c r="D52" s="5"/>
      <c r="E52" s="5"/>
      <c r="F52" s="5"/>
    </row>
    <row r="53" spans="3:6" x14ac:dyDescent="0.2">
      <c r="C53" s="6"/>
      <c r="D53" s="5"/>
      <c r="E53" s="5"/>
      <c r="F53" s="5"/>
    </row>
    <row r="54" spans="3:6" x14ac:dyDescent="0.2">
      <c r="D54" s="12"/>
      <c r="E54" s="12"/>
      <c r="F54" s="12"/>
    </row>
    <row r="55" spans="3:6" ht="15" x14ac:dyDescent="0.25">
      <c r="C55" s="27"/>
      <c r="D55" s="5"/>
      <c r="E55" s="5"/>
      <c r="F55" s="5"/>
    </row>
    <row r="56" spans="3:6" ht="9" customHeight="1" x14ac:dyDescent="0.2">
      <c r="C56" s="15"/>
      <c r="D56" s="5"/>
      <c r="E56" s="5"/>
      <c r="F56" s="5"/>
    </row>
    <row r="57" spans="3:6" x14ac:dyDescent="0.2">
      <c r="D57" s="5"/>
      <c r="E57" s="5"/>
      <c r="F57" s="5"/>
    </row>
    <row r="58" spans="3:6" x14ac:dyDescent="0.2">
      <c r="D58" s="5"/>
      <c r="E58" s="5"/>
      <c r="F58" s="5"/>
    </row>
    <row r="59" spans="3:6" x14ac:dyDescent="0.2">
      <c r="D59" s="5"/>
      <c r="E59" s="5"/>
      <c r="F59" s="5"/>
    </row>
    <row r="60" spans="3:6" x14ac:dyDescent="0.2">
      <c r="D60" s="16"/>
      <c r="E60" s="5"/>
      <c r="F60" s="5"/>
    </row>
  </sheetData>
  <mergeCells count="2">
    <mergeCell ref="D7:K7"/>
    <mergeCell ref="D24:K24"/>
  </mergeCells>
  <pageMargins left="0.7" right="0.7" top="0.75" bottom="0.75" header="0.3" footer="0.3"/>
  <pageSetup scale="64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50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19050</xdr:rowOff>
              </from>
              <to>
                <xdr:col>1</xdr:col>
                <xdr:colOff>581025</xdr:colOff>
                <xdr:row>4</xdr:row>
                <xdr:rowOff>19050</xdr:rowOff>
              </to>
            </anchor>
          </objectPr>
        </oleObject>
      </mc:Choice>
      <mc:Fallback>
        <oleObject progId="MSPhotoEd.3" shapeId="205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59"/>
  <sheetViews>
    <sheetView showWhiteSpace="0" zoomScaleNormal="100" zoomScaleSheetLayoutView="100" workbookViewId="0">
      <selection activeCell="I4" sqref="I4"/>
    </sheetView>
  </sheetViews>
  <sheetFormatPr defaultColWidth="12.28515625" defaultRowHeight="12.75" x14ac:dyDescent="0.2"/>
  <cols>
    <col min="1" max="1" width="11.140625" style="1" customWidth="1"/>
    <col min="2" max="2" width="23.140625" style="1" customWidth="1"/>
    <col min="3" max="3" width="13.42578125" style="1" customWidth="1"/>
    <col min="4" max="4" width="10.28515625" style="1" customWidth="1"/>
    <col min="5" max="5" width="9.140625" style="1" customWidth="1"/>
    <col min="6" max="6" width="8.5703125" style="1" customWidth="1"/>
    <col min="7" max="7" width="9.140625" style="1" customWidth="1"/>
    <col min="8" max="8" width="10.140625" style="1" customWidth="1"/>
    <col min="9" max="10" width="10.5703125" style="1" customWidth="1"/>
    <col min="11" max="249" width="12.28515625" style="1"/>
    <col min="250" max="250" width="4.42578125" style="1" customWidth="1"/>
    <col min="251" max="251" width="23.140625" style="1" customWidth="1"/>
    <col min="252" max="256" width="12.28515625" style="1" customWidth="1"/>
    <col min="257" max="257" width="4.42578125" style="1" customWidth="1"/>
    <col min="258" max="505" width="12.28515625" style="1"/>
    <col min="506" max="506" width="4.42578125" style="1" customWidth="1"/>
    <col min="507" max="507" width="23.140625" style="1" customWidth="1"/>
    <col min="508" max="512" width="12.28515625" style="1" customWidth="1"/>
    <col min="513" max="513" width="4.42578125" style="1" customWidth="1"/>
    <col min="514" max="761" width="12.28515625" style="1"/>
    <col min="762" max="762" width="4.42578125" style="1" customWidth="1"/>
    <col min="763" max="763" width="23.140625" style="1" customWidth="1"/>
    <col min="764" max="768" width="12.28515625" style="1" customWidth="1"/>
    <col min="769" max="769" width="4.42578125" style="1" customWidth="1"/>
    <col min="770" max="1017" width="12.28515625" style="1"/>
    <col min="1018" max="1018" width="4.42578125" style="1" customWidth="1"/>
    <col min="1019" max="1019" width="23.140625" style="1" customWidth="1"/>
    <col min="1020" max="1024" width="12.28515625" style="1" customWidth="1"/>
    <col min="1025" max="1025" width="4.42578125" style="1" customWidth="1"/>
    <col min="1026" max="1273" width="12.28515625" style="1"/>
    <col min="1274" max="1274" width="4.42578125" style="1" customWidth="1"/>
    <col min="1275" max="1275" width="23.140625" style="1" customWidth="1"/>
    <col min="1276" max="1280" width="12.28515625" style="1" customWidth="1"/>
    <col min="1281" max="1281" width="4.42578125" style="1" customWidth="1"/>
    <col min="1282" max="1529" width="12.28515625" style="1"/>
    <col min="1530" max="1530" width="4.42578125" style="1" customWidth="1"/>
    <col min="1531" max="1531" width="23.140625" style="1" customWidth="1"/>
    <col min="1532" max="1536" width="12.28515625" style="1" customWidth="1"/>
    <col min="1537" max="1537" width="4.42578125" style="1" customWidth="1"/>
    <col min="1538" max="1785" width="12.28515625" style="1"/>
    <col min="1786" max="1786" width="4.42578125" style="1" customWidth="1"/>
    <col min="1787" max="1787" width="23.140625" style="1" customWidth="1"/>
    <col min="1788" max="1792" width="12.28515625" style="1" customWidth="1"/>
    <col min="1793" max="1793" width="4.42578125" style="1" customWidth="1"/>
    <col min="1794" max="2041" width="12.28515625" style="1"/>
    <col min="2042" max="2042" width="4.42578125" style="1" customWidth="1"/>
    <col min="2043" max="2043" width="23.140625" style="1" customWidth="1"/>
    <col min="2044" max="2048" width="12.28515625" style="1" customWidth="1"/>
    <col min="2049" max="2049" width="4.42578125" style="1" customWidth="1"/>
    <col min="2050" max="2297" width="12.28515625" style="1"/>
    <col min="2298" max="2298" width="4.42578125" style="1" customWidth="1"/>
    <col min="2299" max="2299" width="23.140625" style="1" customWidth="1"/>
    <col min="2300" max="2304" width="12.28515625" style="1" customWidth="1"/>
    <col min="2305" max="2305" width="4.42578125" style="1" customWidth="1"/>
    <col min="2306" max="2553" width="12.28515625" style="1"/>
    <col min="2554" max="2554" width="4.42578125" style="1" customWidth="1"/>
    <col min="2555" max="2555" width="23.140625" style="1" customWidth="1"/>
    <col min="2556" max="2560" width="12.28515625" style="1" customWidth="1"/>
    <col min="2561" max="2561" width="4.42578125" style="1" customWidth="1"/>
    <col min="2562" max="2809" width="12.28515625" style="1"/>
    <col min="2810" max="2810" width="4.42578125" style="1" customWidth="1"/>
    <col min="2811" max="2811" width="23.140625" style="1" customWidth="1"/>
    <col min="2812" max="2816" width="12.28515625" style="1" customWidth="1"/>
    <col min="2817" max="2817" width="4.42578125" style="1" customWidth="1"/>
    <col min="2818" max="3065" width="12.28515625" style="1"/>
    <col min="3066" max="3066" width="4.42578125" style="1" customWidth="1"/>
    <col min="3067" max="3067" width="23.140625" style="1" customWidth="1"/>
    <col min="3068" max="3072" width="12.28515625" style="1" customWidth="1"/>
    <col min="3073" max="3073" width="4.42578125" style="1" customWidth="1"/>
    <col min="3074" max="3321" width="12.28515625" style="1"/>
    <col min="3322" max="3322" width="4.42578125" style="1" customWidth="1"/>
    <col min="3323" max="3323" width="23.140625" style="1" customWidth="1"/>
    <col min="3324" max="3328" width="12.28515625" style="1" customWidth="1"/>
    <col min="3329" max="3329" width="4.42578125" style="1" customWidth="1"/>
    <col min="3330" max="3577" width="12.28515625" style="1"/>
    <col min="3578" max="3578" width="4.42578125" style="1" customWidth="1"/>
    <col min="3579" max="3579" width="23.140625" style="1" customWidth="1"/>
    <col min="3580" max="3584" width="12.28515625" style="1" customWidth="1"/>
    <col min="3585" max="3585" width="4.42578125" style="1" customWidth="1"/>
    <col min="3586" max="3833" width="12.28515625" style="1"/>
    <col min="3834" max="3834" width="4.42578125" style="1" customWidth="1"/>
    <col min="3835" max="3835" width="23.140625" style="1" customWidth="1"/>
    <col min="3836" max="3840" width="12.28515625" style="1" customWidth="1"/>
    <col min="3841" max="3841" width="4.42578125" style="1" customWidth="1"/>
    <col min="3842" max="4089" width="12.28515625" style="1"/>
    <col min="4090" max="4090" width="4.42578125" style="1" customWidth="1"/>
    <col min="4091" max="4091" width="23.140625" style="1" customWidth="1"/>
    <col min="4092" max="4096" width="12.28515625" style="1" customWidth="1"/>
    <col min="4097" max="4097" width="4.42578125" style="1" customWidth="1"/>
    <col min="4098" max="4345" width="12.28515625" style="1"/>
    <col min="4346" max="4346" width="4.42578125" style="1" customWidth="1"/>
    <col min="4347" max="4347" width="23.140625" style="1" customWidth="1"/>
    <col min="4348" max="4352" width="12.28515625" style="1" customWidth="1"/>
    <col min="4353" max="4353" width="4.42578125" style="1" customWidth="1"/>
    <col min="4354" max="4601" width="12.28515625" style="1"/>
    <col min="4602" max="4602" width="4.42578125" style="1" customWidth="1"/>
    <col min="4603" max="4603" width="23.140625" style="1" customWidth="1"/>
    <col min="4604" max="4608" width="12.28515625" style="1" customWidth="1"/>
    <col min="4609" max="4609" width="4.42578125" style="1" customWidth="1"/>
    <col min="4610" max="4857" width="12.28515625" style="1"/>
    <col min="4858" max="4858" width="4.42578125" style="1" customWidth="1"/>
    <col min="4859" max="4859" width="23.140625" style="1" customWidth="1"/>
    <col min="4860" max="4864" width="12.28515625" style="1" customWidth="1"/>
    <col min="4865" max="4865" width="4.42578125" style="1" customWidth="1"/>
    <col min="4866" max="5113" width="12.28515625" style="1"/>
    <col min="5114" max="5114" width="4.42578125" style="1" customWidth="1"/>
    <col min="5115" max="5115" width="23.140625" style="1" customWidth="1"/>
    <col min="5116" max="5120" width="12.28515625" style="1" customWidth="1"/>
    <col min="5121" max="5121" width="4.42578125" style="1" customWidth="1"/>
    <col min="5122" max="5369" width="12.28515625" style="1"/>
    <col min="5370" max="5370" width="4.42578125" style="1" customWidth="1"/>
    <col min="5371" max="5371" width="23.140625" style="1" customWidth="1"/>
    <col min="5372" max="5376" width="12.28515625" style="1" customWidth="1"/>
    <col min="5377" max="5377" width="4.42578125" style="1" customWidth="1"/>
    <col min="5378" max="5625" width="12.28515625" style="1"/>
    <col min="5626" max="5626" width="4.42578125" style="1" customWidth="1"/>
    <col min="5627" max="5627" width="23.140625" style="1" customWidth="1"/>
    <col min="5628" max="5632" width="12.28515625" style="1" customWidth="1"/>
    <col min="5633" max="5633" width="4.42578125" style="1" customWidth="1"/>
    <col min="5634" max="5881" width="12.28515625" style="1"/>
    <col min="5882" max="5882" width="4.42578125" style="1" customWidth="1"/>
    <col min="5883" max="5883" width="23.140625" style="1" customWidth="1"/>
    <col min="5884" max="5888" width="12.28515625" style="1" customWidth="1"/>
    <col min="5889" max="5889" width="4.42578125" style="1" customWidth="1"/>
    <col min="5890" max="6137" width="12.28515625" style="1"/>
    <col min="6138" max="6138" width="4.42578125" style="1" customWidth="1"/>
    <col min="6139" max="6139" width="23.140625" style="1" customWidth="1"/>
    <col min="6140" max="6144" width="12.28515625" style="1" customWidth="1"/>
    <col min="6145" max="6145" width="4.42578125" style="1" customWidth="1"/>
    <col min="6146" max="6393" width="12.28515625" style="1"/>
    <col min="6394" max="6394" width="4.42578125" style="1" customWidth="1"/>
    <col min="6395" max="6395" width="23.140625" style="1" customWidth="1"/>
    <col min="6396" max="6400" width="12.28515625" style="1" customWidth="1"/>
    <col min="6401" max="6401" width="4.42578125" style="1" customWidth="1"/>
    <col min="6402" max="6649" width="12.28515625" style="1"/>
    <col min="6650" max="6650" width="4.42578125" style="1" customWidth="1"/>
    <col min="6651" max="6651" width="23.140625" style="1" customWidth="1"/>
    <col min="6652" max="6656" width="12.28515625" style="1" customWidth="1"/>
    <col min="6657" max="6657" width="4.42578125" style="1" customWidth="1"/>
    <col min="6658" max="6905" width="12.28515625" style="1"/>
    <col min="6906" max="6906" width="4.42578125" style="1" customWidth="1"/>
    <col min="6907" max="6907" width="23.140625" style="1" customWidth="1"/>
    <col min="6908" max="6912" width="12.28515625" style="1" customWidth="1"/>
    <col min="6913" max="6913" width="4.42578125" style="1" customWidth="1"/>
    <col min="6914" max="7161" width="12.28515625" style="1"/>
    <col min="7162" max="7162" width="4.42578125" style="1" customWidth="1"/>
    <col min="7163" max="7163" width="23.140625" style="1" customWidth="1"/>
    <col min="7164" max="7168" width="12.28515625" style="1" customWidth="1"/>
    <col min="7169" max="7169" width="4.42578125" style="1" customWidth="1"/>
    <col min="7170" max="7417" width="12.28515625" style="1"/>
    <col min="7418" max="7418" width="4.42578125" style="1" customWidth="1"/>
    <col min="7419" max="7419" width="23.140625" style="1" customWidth="1"/>
    <col min="7420" max="7424" width="12.28515625" style="1" customWidth="1"/>
    <col min="7425" max="7425" width="4.42578125" style="1" customWidth="1"/>
    <col min="7426" max="7673" width="12.28515625" style="1"/>
    <col min="7674" max="7674" width="4.42578125" style="1" customWidth="1"/>
    <col min="7675" max="7675" width="23.140625" style="1" customWidth="1"/>
    <col min="7676" max="7680" width="12.28515625" style="1" customWidth="1"/>
    <col min="7681" max="7681" width="4.42578125" style="1" customWidth="1"/>
    <col min="7682" max="7929" width="12.28515625" style="1"/>
    <col min="7930" max="7930" width="4.42578125" style="1" customWidth="1"/>
    <col min="7931" max="7931" width="23.140625" style="1" customWidth="1"/>
    <col min="7932" max="7936" width="12.28515625" style="1" customWidth="1"/>
    <col min="7937" max="7937" width="4.42578125" style="1" customWidth="1"/>
    <col min="7938" max="8185" width="12.28515625" style="1"/>
    <col min="8186" max="8186" width="4.42578125" style="1" customWidth="1"/>
    <col min="8187" max="8187" width="23.140625" style="1" customWidth="1"/>
    <col min="8188" max="8192" width="12.28515625" style="1" customWidth="1"/>
    <col min="8193" max="8193" width="4.42578125" style="1" customWidth="1"/>
    <col min="8194" max="8441" width="12.28515625" style="1"/>
    <col min="8442" max="8442" width="4.42578125" style="1" customWidth="1"/>
    <col min="8443" max="8443" width="23.140625" style="1" customWidth="1"/>
    <col min="8444" max="8448" width="12.28515625" style="1" customWidth="1"/>
    <col min="8449" max="8449" width="4.42578125" style="1" customWidth="1"/>
    <col min="8450" max="8697" width="12.28515625" style="1"/>
    <col min="8698" max="8698" width="4.42578125" style="1" customWidth="1"/>
    <col min="8699" max="8699" width="23.140625" style="1" customWidth="1"/>
    <col min="8700" max="8704" width="12.28515625" style="1" customWidth="1"/>
    <col min="8705" max="8705" width="4.42578125" style="1" customWidth="1"/>
    <col min="8706" max="8953" width="12.28515625" style="1"/>
    <col min="8954" max="8954" width="4.42578125" style="1" customWidth="1"/>
    <col min="8955" max="8955" width="23.140625" style="1" customWidth="1"/>
    <col min="8956" max="8960" width="12.28515625" style="1" customWidth="1"/>
    <col min="8961" max="8961" width="4.42578125" style="1" customWidth="1"/>
    <col min="8962" max="9209" width="12.28515625" style="1"/>
    <col min="9210" max="9210" width="4.42578125" style="1" customWidth="1"/>
    <col min="9211" max="9211" width="23.140625" style="1" customWidth="1"/>
    <col min="9212" max="9216" width="12.28515625" style="1" customWidth="1"/>
    <col min="9217" max="9217" width="4.42578125" style="1" customWidth="1"/>
    <col min="9218" max="9465" width="12.28515625" style="1"/>
    <col min="9466" max="9466" width="4.42578125" style="1" customWidth="1"/>
    <col min="9467" max="9467" width="23.140625" style="1" customWidth="1"/>
    <col min="9468" max="9472" width="12.28515625" style="1" customWidth="1"/>
    <col min="9473" max="9473" width="4.42578125" style="1" customWidth="1"/>
    <col min="9474" max="9721" width="12.28515625" style="1"/>
    <col min="9722" max="9722" width="4.42578125" style="1" customWidth="1"/>
    <col min="9723" max="9723" width="23.140625" style="1" customWidth="1"/>
    <col min="9724" max="9728" width="12.28515625" style="1" customWidth="1"/>
    <col min="9729" max="9729" width="4.42578125" style="1" customWidth="1"/>
    <col min="9730" max="9977" width="12.28515625" style="1"/>
    <col min="9978" max="9978" width="4.42578125" style="1" customWidth="1"/>
    <col min="9979" max="9979" width="23.140625" style="1" customWidth="1"/>
    <col min="9980" max="9984" width="12.28515625" style="1" customWidth="1"/>
    <col min="9985" max="9985" width="4.42578125" style="1" customWidth="1"/>
    <col min="9986" max="10233" width="12.28515625" style="1"/>
    <col min="10234" max="10234" width="4.42578125" style="1" customWidth="1"/>
    <col min="10235" max="10235" width="23.140625" style="1" customWidth="1"/>
    <col min="10236" max="10240" width="12.28515625" style="1" customWidth="1"/>
    <col min="10241" max="10241" width="4.42578125" style="1" customWidth="1"/>
    <col min="10242" max="10489" width="12.28515625" style="1"/>
    <col min="10490" max="10490" width="4.42578125" style="1" customWidth="1"/>
    <col min="10491" max="10491" width="23.140625" style="1" customWidth="1"/>
    <col min="10492" max="10496" width="12.28515625" style="1" customWidth="1"/>
    <col min="10497" max="10497" width="4.42578125" style="1" customWidth="1"/>
    <col min="10498" max="10745" width="12.28515625" style="1"/>
    <col min="10746" max="10746" width="4.42578125" style="1" customWidth="1"/>
    <col min="10747" max="10747" width="23.140625" style="1" customWidth="1"/>
    <col min="10748" max="10752" width="12.28515625" style="1" customWidth="1"/>
    <col min="10753" max="10753" width="4.42578125" style="1" customWidth="1"/>
    <col min="10754" max="11001" width="12.28515625" style="1"/>
    <col min="11002" max="11002" width="4.42578125" style="1" customWidth="1"/>
    <col min="11003" max="11003" width="23.140625" style="1" customWidth="1"/>
    <col min="11004" max="11008" width="12.28515625" style="1" customWidth="1"/>
    <col min="11009" max="11009" width="4.42578125" style="1" customWidth="1"/>
    <col min="11010" max="11257" width="12.28515625" style="1"/>
    <col min="11258" max="11258" width="4.42578125" style="1" customWidth="1"/>
    <col min="11259" max="11259" width="23.140625" style="1" customWidth="1"/>
    <col min="11260" max="11264" width="12.28515625" style="1" customWidth="1"/>
    <col min="11265" max="11265" width="4.42578125" style="1" customWidth="1"/>
    <col min="11266" max="11513" width="12.28515625" style="1"/>
    <col min="11514" max="11514" width="4.42578125" style="1" customWidth="1"/>
    <col min="11515" max="11515" width="23.140625" style="1" customWidth="1"/>
    <col min="11516" max="11520" width="12.28515625" style="1" customWidth="1"/>
    <col min="11521" max="11521" width="4.42578125" style="1" customWidth="1"/>
    <col min="11522" max="11769" width="12.28515625" style="1"/>
    <col min="11770" max="11770" width="4.42578125" style="1" customWidth="1"/>
    <col min="11771" max="11771" width="23.140625" style="1" customWidth="1"/>
    <col min="11772" max="11776" width="12.28515625" style="1" customWidth="1"/>
    <col min="11777" max="11777" width="4.42578125" style="1" customWidth="1"/>
    <col min="11778" max="12025" width="12.28515625" style="1"/>
    <col min="12026" max="12026" width="4.42578125" style="1" customWidth="1"/>
    <col min="12027" max="12027" width="23.140625" style="1" customWidth="1"/>
    <col min="12028" max="12032" width="12.28515625" style="1" customWidth="1"/>
    <col min="12033" max="12033" width="4.42578125" style="1" customWidth="1"/>
    <col min="12034" max="12281" width="12.28515625" style="1"/>
    <col min="12282" max="12282" width="4.42578125" style="1" customWidth="1"/>
    <col min="12283" max="12283" width="23.140625" style="1" customWidth="1"/>
    <col min="12284" max="12288" width="12.28515625" style="1" customWidth="1"/>
    <col min="12289" max="12289" width="4.42578125" style="1" customWidth="1"/>
    <col min="12290" max="12537" width="12.28515625" style="1"/>
    <col min="12538" max="12538" width="4.42578125" style="1" customWidth="1"/>
    <col min="12539" max="12539" width="23.140625" style="1" customWidth="1"/>
    <col min="12540" max="12544" width="12.28515625" style="1" customWidth="1"/>
    <col min="12545" max="12545" width="4.42578125" style="1" customWidth="1"/>
    <col min="12546" max="12793" width="12.28515625" style="1"/>
    <col min="12794" max="12794" width="4.42578125" style="1" customWidth="1"/>
    <col min="12795" max="12795" width="23.140625" style="1" customWidth="1"/>
    <col min="12796" max="12800" width="12.28515625" style="1" customWidth="1"/>
    <col min="12801" max="12801" width="4.42578125" style="1" customWidth="1"/>
    <col min="12802" max="13049" width="12.28515625" style="1"/>
    <col min="13050" max="13050" width="4.42578125" style="1" customWidth="1"/>
    <col min="13051" max="13051" width="23.140625" style="1" customWidth="1"/>
    <col min="13052" max="13056" width="12.28515625" style="1" customWidth="1"/>
    <col min="13057" max="13057" width="4.42578125" style="1" customWidth="1"/>
    <col min="13058" max="13305" width="12.28515625" style="1"/>
    <col min="13306" max="13306" width="4.42578125" style="1" customWidth="1"/>
    <col min="13307" max="13307" width="23.140625" style="1" customWidth="1"/>
    <col min="13308" max="13312" width="12.28515625" style="1" customWidth="1"/>
    <col min="13313" max="13313" width="4.42578125" style="1" customWidth="1"/>
    <col min="13314" max="13561" width="12.28515625" style="1"/>
    <col min="13562" max="13562" width="4.42578125" style="1" customWidth="1"/>
    <col min="13563" max="13563" width="23.140625" style="1" customWidth="1"/>
    <col min="13564" max="13568" width="12.28515625" style="1" customWidth="1"/>
    <col min="13569" max="13569" width="4.42578125" style="1" customWidth="1"/>
    <col min="13570" max="13817" width="12.28515625" style="1"/>
    <col min="13818" max="13818" width="4.42578125" style="1" customWidth="1"/>
    <col min="13819" max="13819" width="23.140625" style="1" customWidth="1"/>
    <col min="13820" max="13824" width="12.28515625" style="1" customWidth="1"/>
    <col min="13825" max="13825" width="4.42578125" style="1" customWidth="1"/>
    <col min="13826" max="14073" width="12.28515625" style="1"/>
    <col min="14074" max="14074" width="4.42578125" style="1" customWidth="1"/>
    <col min="14075" max="14075" width="23.140625" style="1" customWidth="1"/>
    <col min="14076" max="14080" width="12.28515625" style="1" customWidth="1"/>
    <col min="14081" max="14081" width="4.42578125" style="1" customWidth="1"/>
    <col min="14082" max="14329" width="12.28515625" style="1"/>
    <col min="14330" max="14330" width="4.42578125" style="1" customWidth="1"/>
    <col min="14331" max="14331" width="23.140625" style="1" customWidth="1"/>
    <col min="14332" max="14336" width="12.28515625" style="1" customWidth="1"/>
    <col min="14337" max="14337" width="4.42578125" style="1" customWidth="1"/>
    <col min="14338" max="14585" width="12.28515625" style="1"/>
    <col min="14586" max="14586" width="4.42578125" style="1" customWidth="1"/>
    <col min="14587" max="14587" width="23.140625" style="1" customWidth="1"/>
    <col min="14588" max="14592" width="12.28515625" style="1" customWidth="1"/>
    <col min="14593" max="14593" width="4.42578125" style="1" customWidth="1"/>
    <col min="14594" max="14841" width="12.28515625" style="1"/>
    <col min="14842" max="14842" width="4.42578125" style="1" customWidth="1"/>
    <col min="14843" max="14843" width="23.140625" style="1" customWidth="1"/>
    <col min="14844" max="14848" width="12.28515625" style="1" customWidth="1"/>
    <col min="14849" max="14849" width="4.42578125" style="1" customWidth="1"/>
    <col min="14850" max="15097" width="12.28515625" style="1"/>
    <col min="15098" max="15098" width="4.42578125" style="1" customWidth="1"/>
    <col min="15099" max="15099" width="23.140625" style="1" customWidth="1"/>
    <col min="15100" max="15104" width="12.28515625" style="1" customWidth="1"/>
    <col min="15105" max="15105" width="4.42578125" style="1" customWidth="1"/>
    <col min="15106" max="15353" width="12.28515625" style="1"/>
    <col min="15354" max="15354" width="4.42578125" style="1" customWidth="1"/>
    <col min="15355" max="15355" width="23.140625" style="1" customWidth="1"/>
    <col min="15356" max="15360" width="12.28515625" style="1" customWidth="1"/>
    <col min="15361" max="15361" width="4.42578125" style="1" customWidth="1"/>
    <col min="15362" max="15609" width="12.28515625" style="1"/>
    <col min="15610" max="15610" width="4.42578125" style="1" customWidth="1"/>
    <col min="15611" max="15611" width="23.140625" style="1" customWidth="1"/>
    <col min="15612" max="15616" width="12.28515625" style="1" customWidth="1"/>
    <col min="15617" max="15617" width="4.42578125" style="1" customWidth="1"/>
    <col min="15618" max="15865" width="12.28515625" style="1"/>
    <col min="15866" max="15866" width="4.42578125" style="1" customWidth="1"/>
    <col min="15867" max="15867" width="23.140625" style="1" customWidth="1"/>
    <col min="15868" max="15872" width="12.28515625" style="1" customWidth="1"/>
    <col min="15873" max="15873" width="4.42578125" style="1" customWidth="1"/>
    <col min="15874" max="16121" width="12.28515625" style="1"/>
    <col min="16122" max="16122" width="4.42578125" style="1" customWidth="1"/>
    <col min="16123" max="16123" width="23.140625" style="1" customWidth="1"/>
    <col min="16124" max="16128" width="12.28515625" style="1" customWidth="1"/>
    <col min="16129" max="16129" width="4.42578125" style="1" customWidth="1"/>
    <col min="16130" max="16384" width="12.28515625" style="1"/>
  </cols>
  <sheetData>
    <row r="2" spans="2:10" x14ac:dyDescent="0.2">
      <c r="G2" s="2" t="s">
        <v>38</v>
      </c>
    </row>
    <row r="7" spans="2:10" ht="12.75" customHeight="1" x14ac:dyDescent="0.2">
      <c r="B7" s="66" t="s">
        <v>29</v>
      </c>
      <c r="C7" s="68" t="s">
        <v>45</v>
      </c>
      <c r="D7" s="68"/>
      <c r="E7" s="68"/>
      <c r="F7" s="68"/>
      <c r="G7" s="68"/>
      <c r="H7" s="68"/>
      <c r="I7" s="68"/>
      <c r="J7" s="68"/>
    </row>
    <row r="8" spans="2:10" ht="12.75" customHeight="1" x14ac:dyDescent="0.2">
      <c r="B8" s="66"/>
      <c r="C8" s="68"/>
      <c r="D8" s="68"/>
      <c r="E8" s="68"/>
      <c r="F8" s="68"/>
      <c r="G8" s="68"/>
      <c r="H8" s="68"/>
      <c r="I8" s="68"/>
      <c r="J8" s="68"/>
    </row>
    <row r="9" spans="2:10" ht="12.75" customHeight="1" x14ac:dyDescent="0.2">
      <c r="B9" s="30"/>
      <c r="C9" s="31"/>
      <c r="D9" s="31"/>
      <c r="E9" s="31"/>
      <c r="F9" s="31"/>
      <c r="G9" s="31"/>
      <c r="H9" s="31"/>
      <c r="I9" s="31"/>
      <c r="J9" s="31"/>
    </row>
    <row r="10" spans="2:10" ht="12.75" customHeight="1" x14ac:dyDescent="0.2">
      <c r="B10" s="25"/>
    </row>
    <row r="11" spans="2:10" x14ac:dyDescent="0.2">
      <c r="B11" s="32" t="s">
        <v>0</v>
      </c>
      <c r="C11" s="33">
        <v>2015</v>
      </c>
      <c r="D11" s="33">
        <v>2016</v>
      </c>
      <c r="E11" s="33">
        <v>2017</v>
      </c>
      <c r="F11" s="33">
        <v>2018</v>
      </c>
      <c r="G11" s="33">
        <v>2019</v>
      </c>
      <c r="H11" s="33">
        <v>2020</v>
      </c>
      <c r="I11" s="33">
        <v>2021</v>
      </c>
      <c r="J11" s="33">
        <v>2022</v>
      </c>
    </row>
    <row r="12" spans="2:10" x14ac:dyDescent="0.2">
      <c r="B12" s="34"/>
    </row>
    <row r="13" spans="2:10" x14ac:dyDescent="0.2">
      <c r="B13" s="4" t="s">
        <v>1</v>
      </c>
      <c r="C13" s="35">
        <f t="shared" ref="C13:E13" si="0">SUM(C15:C21)</f>
        <v>298</v>
      </c>
      <c r="D13" s="35">
        <f t="shared" si="0"/>
        <v>324</v>
      </c>
      <c r="E13" s="35">
        <f t="shared" si="0"/>
        <v>341</v>
      </c>
      <c r="F13" s="35">
        <f>SUM(F15:F21)</f>
        <v>368</v>
      </c>
      <c r="G13" s="35">
        <f t="shared" ref="G13" si="1">SUM(G15:G21)</f>
        <v>435</v>
      </c>
      <c r="H13" s="35">
        <f>SUM(H15:H21)</f>
        <v>275</v>
      </c>
      <c r="I13" s="35">
        <f>SUM(I15:I21)</f>
        <v>405</v>
      </c>
      <c r="J13" s="35">
        <f>SUM(J14:J21)</f>
        <v>449</v>
      </c>
    </row>
    <row r="15" spans="2:10" x14ac:dyDescent="0.2">
      <c r="B15" s="1" t="s">
        <v>28</v>
      </c>
      <c r="C15" s="5">
        <v>171</v>
      </c>
      <c r="D15" s="5">
        <v>174</v>
      </c>
      <c r="E15" s="5">
        <v>207</v>
      </c>
      <c r="F15" s="5">
        <v>194</v>
      </c>
      <c r="G15" s="5">
        <v>242</v>
      </c>
      <c r="H15" s="5">
        <v>149</v>
      </c>
      <c r="I15" s="5">
        <v>179</v>
      </c>
      <c r="J15" s="5">
        <v>234</v>
      </c>
    </row>
    <row r="16" spans="2:10" x14ac:dyDescent="0.2">
      <c r="B16" s="6" t="s">
        <v>9</v>
      </c>
      <c r="C16" s="5">
        <v>45</v>
      </c>
      <c r="D16" s="5">
        <v>51</v>
      </c>
      <c r="E16" s="5">
        <v>39</v>
      </c>
      <c r="F16" s="5">
        <v>75</v>
      </c>
      <c r="G16" s="5">
        <v>76</v>
      </c>
      <c r="H16" s="5">
        <v>92</v>
      </c>
      <c r="I16" s="5">
        <v>132</v>
      </c>
      <c r="J16" s="5">
        <v>137</v>
      </c>
    </row>
    <row r="17" spans="2:10" x14ac:dyDescent="0.2">
      <c r="B17" s="1" t="s">
        <v>3</v>
      </c>
      <c r="C17" s="5">
        <v>62</v>
      </c>
      <c r="D17" s="5">
        <v>58</v>
      </c>
      <c r="E17" s="5">
        <v>68</v>
      </c>
      <c r="F17" s="5">
        <v>66</v>
      </c>
      <c r="G17" s="5">
        <v>86</v>
      </c>
      <c r="H17" s="5">
        <v>19</v>
      </c>
      <c r="I17" s="5">
        <v>66</v>
      </c>
      <c r="J17" s="5">
        <v>58</v>
      </c>
    </row>
    <row r="18" spans="2:10" x14ac:dyDescent="0.2">
      <c r="B18" s="1" t="s">
        <v>4</v>
      </c>
      <c r="C18" s="5">
        <v>0</v>
      </c>
      <c r="D18" s="5">
        <v>8</v>
      </c>
      <c r="E18" s="5">
        <v>1</v>
      </c>
      <c r="F18" s="5">
        <v>7</v>
      </c>
      <c r="G18" s="5">
        <v>4</v>
      </c>
      <c r="H18" s="5">
        <v>5</v>
      </c>
      <c r="I18" s="5">
        <v>3</v>
      </c>
      <c r="J18" s="5">
        <v>5</v>
      </c>
    </row>
    <row r="19" spans="2:10" x14ac:dyDescent="0.2">
      <c r="B19" s="7" t="s">
        <v>5</v>
      </c>
      <c r="C19" s="5">
        <v>1</v>
      </c>
      <c r="D19" s="5">
        <v>11</v>
      </c>
      <c r="E19" s="5">
        <v>8</v>
      </c>
      <c r="F19" s="5">
        <v>2</v>
      </c>
      <c r="G19" s="5">
        <v>2</v>
      </c>
      <c r="H19" s="5">
        <v>0</v>
      </c>
      <c r="I19" s="5">
        <v>4</v>
      </c>
      <c r="J19" s="5">
        <v>0</v>
      </c>
    </row>
    <row r="20" spans="2:10" x14ac:dyDescent="0.2">
      <c r="B20" s="3" t="s">
        <v>6</v>
      </c>
      <c r="C20" s="37">
        <v>3</v>
      </c>
      <c r="D20" s="37">
        <v>2</v>
      </c>
      <c r="E20" s="37">
        <v>5</v>
      </c>
      <c r="F20" s="37">
        <v>5</v>
      </c>
      <c r="G20" s="37">
        <v>3</v>
      </c>
      <c r="H20" s="37">
        <v>4</v>
      </c>
      <c r="I20" s="37">
        <v>4</v>
      </c>
      <c r="J20" s="37">
        <v>1</v>
      </c>
    </row>
    <row r="21" spans="2:10" x14ac:dyDescent="0.2">
      <c r="B21" s="38" t="s">
        <v>7</v>
      </c>
      <c r="C21" s="39">
        <v>16</v>
      </c>
      <c r="D21" s="39">
        <v>20</v>
      </c>
      <c r="E21" s="39">
        <v>13</v>
      </c>
      <c r="F21" s="39">
        <v>19</v>
      </c>
      <c r="G21" s="39">
        <v>22</v>
      </c>
      <c r="H21" s="39">
        <v>6</v>
      </c>
      <c r="I21" s="39">
        <v>17</v>
      </c>
      <c r="J21" s="39">
        <v>14</v>
      </c>
    </row>
    <row r="22" spans="2:10" s="3" customFormat="1" x14ac:dyDescent="0.2">
      <c r="B22" s="2"/>
    </row>
    <row r="23" spans="2:10" x14ac:dyDescent="0.2">
      <c r="I23" s="3"/>
      <c r="J23" s="3"/>
    </row>
    <row r="24" spans="2:10" ht="12.75" customHeight="1" x14ac:dyDescent="0.2">
      <c r="B24" s="66" t="s">
        <v>30</v>
      </c>
      <c r="C24" s="64" t="s">
        <v>46</v>
      </c>
      <c r="D24" s="64"/>
      <c r="E24" s="64"/>
      <c r="F24" s="64"/>
      <c r="G24" s="64"/>
      <c r="H24" s="64"/>
      <c r="I24" s="64"/>
      <c r="J24" s="64"/>
    </row>
    <row r="25" spans="2:10" x14ac:dyDescent="0.2">
      <c r="B25" s="66"/>
      <c r="C25" s="64"/>
      <c r="D25" s="64"/>
      <c r="E25" s="64"/>
      <c r="F25" s="64"/>
      <c r="G25" s="64"/>
      <c r="H25" s="64"/>
      <c r="I25" s="64"/>
      <c r="J25" s="64"/>
    </row>
    <row r="26" spans="2:10" x14ac:dyDescent="0.2">
      <c r="B26" s="30"/>
      <c r="C26" s="48"/>
      <c r="D26" s="48"/>
      <c r="E26" s="48"/>
      <c r="F26" s="48"/>
      <c r="G26" s="48"/>
      <c r="H26" s="48"/>
      <c r="I26" s="48"/>
      <c r="J26" s="48"/>
    </row>
    <row r="27" spans="2:10" x14ac:dyDescent="0.2">
      <c r="C27" s="42"/>
      <c r="D27" s="42"/>
      <c r="E27" s="42"/>
      <c r="G27" s="42"/>
      <c r="J27" s="42" t="s">
        <v>8</v>
      </c>
    </row>
    <row r="28" spans="2:10" x14ac:dyDescent="0.2">
      <c r="B28" s="32" t="s">
        <v>0</v>
      </c>
      <c r="C28" s="33">
        <v>2015</v>
      </c>
      <c r="D28" s="33">
        <v>2016</v>
      </c>
      <c r="E28" s="33">
        <v>2017</v>
      </c>
      <c r="F28" s="33">
        <v>2018</v>
      </c>
      <c r="G28" s="33">
        <v>2019</v>
      </c>
      <c r="H28" s="33">
        <v>2020</v>
      </c>
      <c r="I28" s="33">
        <v>2021</v>
      </c>
      <c r="J28" s="33">
        <v>2022</v>
      </c>
    </row>
    <row r="29" spans="2:10" ht="12.75" customHeight="1" x14ac:dyDescent="0.2">
      <c r="B29" s="34"/>
      <c r="C29" s="40"/>
      <c r="D29" s="40"/>
      <c r="E29" s="40"/>
      <c r="F29" s="40"/>
      <c r="G29" s="40"/>
      <c r="H29" s="40"/>
      <c r="I29" s="40"/>
      <c r="J29" s="40"/>
    </row>
    <row r="30" spans="2:10" ht="13.5" customHeight="1" x14ac:dyDescent="0.2">
      <c r="B30" s="2" t="s">
        <v>1</v>
      </c>
      <c r="C30" s="40">
        <f>SUM(C32:C38)</f>
        <v>132934.01</v>
      </c>
      <c r="D30" s="40">
        <f>SUM(D32:D38)</f>
        <v>123727</v>
      </c>
      <c r="E30" s="40">
        <f>SUM(E32:E38)</f>
        <v>117390</v>
      </c>
      <c r="F30" s="40">
        <f>SUM(F32:F38)</f>
        <v>169170</v>
      </c>
      <c r="G30" s="40">
        <f t="shared" ref="G30" si="2">SUM(G32:G38)</f>
        <v>205310.201</v>
      </c>
      <c r="H30" s="40">
        <f>SUM(H32:H38)</f>
        <v>311705</v>
      </c>
      <c r="I30" s="40">
        <f>SUM(I32:I38)</f>
        <v>241478</v>
      </c>
      <c r="J30" s="40">
        <f>SUM(J32:J38)</f>
        <v>321461</v>
      </c>
    </row>
    <row r="31" spans="2:10" x14ac:dyDescent="0.2">
      <c r="F31" s="8"/>
      <c r="G31" s="8"/>
      <c r="H31" s="8"/>
      <c r="I31" s="8"/>
      <c r="J31" s="8"/>
    </row>
    <row r="32" spans="2:10" x14ac:dyDescent="0.2">
      <c r="B32" s="1" t="s">
        <v>28</v>
      </c>
      <c r="C32" s="5">
        <f>71.54489*1000</f>
        <v>71544.89</v>
      </c>
      <c r="D32" s="5">
        <v>64662</v>
      </c>
      <c r="E32" s="5">
        <v>72527</v>
      </c>
      <c r="F32" s="5">
        <v>77317</v>
      </c>
      <c r="G32" s="5">
        <v>90641.350999999995</v>
      </c>
      <c r="H32" s="5">
        <v>66766</v>
      </c>
      <c r="I32" s="5">
        <v>94768</v>
      </c>
      <c r="J32" s="5">
        <v>109611</v>
      </c>
    </row>
    <row r="33" spans="2:10" x14ac:dyDescent="0.2">
      <c r="B33" s="1" t="s">
        <v>9</v>
      </c>
      <c r="C33" s="5">
        <f>22.9165*1000</f>
        <v>22916.5</v>
      </c>
      <c r="D33" s="5">
        <v>33914</v>
      </c>
      <c r="E33" s="5">
        <v>16401</v>
      </c>
      <c r="F33" s="5">
        <v>59514</v>
      </c>
      <c r="G33" s="5">
        <v>78411.157000000007</v>
      </c>
      <c r="H33" s="5">
        <v>170317</v>
      </c>
      <c r="I33" s="5">
        <v>119299</v>
      </c>
      <c r="J33" s="5">
        <v>189278</v>
      </c>
    </row>
    <row r="34" spans="2:10" x14ac:dyDescent="0.2">
      <c r="B34" s="1" t="s">
        <v>3</v>
      </c>
      <c r="C34" s="5">
        <f>23.07262*1000</f>
        <v>23072.62</v>
      </c>
      <c r="D34" s="5">
        <v>14238</v>
      </c>
      <c r="E34" s="5">
        <v>13467</v>
      </c>
      <c r="F34" s="5">
        <v>21906</v>
      </c>
      <c r="G34" s="5">
        <v>25087.327000000001</v>
      </c>
      <c r="H34" s="5">
        <v>14721</v>
      </c>
      <c r="I34" s="5">
        <v>19476</v>
      </c>
      <c r="J34" s="5">
        <v>17276</v>
      </c>
    </row>
    <row r="35" spans="2:10" x14ac:dyDescent="0.2">
      <c r="B35" s="1" t="s">
        <v>4</v>
      </c>
      <c r="C35" s="5">
        <v>0</v>
      </c>
      <c r="D35" s="5">
        <v>4595</v>
      </c>
      <c r="E35" s="5">
        <v>0</v>
      </c>
      <c r="F35" s="5">
        <v>2477</v>
      </c>
      <c r="G35" s="5">
        <v>2436</v>
      </c>
      <c r="H35" s="5">
        <v>2783</v>
      </c>
      <c r="I35" s="5">
        <v>443</v>
      </c>
      <c r="J35" s="5">
        <v>3207</v>
      </c>
    </row>
    <row r="36" spans="2:10" x14ac:dyDescent="0.2">
      <c r="B36" s="1" t="s">
        <v>5</v>
      </c>
      <c r="C36" s="5">
        <f>10*1000</f>
        <v>10000</v>
      </c>
      <c r="D36" s="5">
        <v>5379</v>
      </c>
      <c r="E36" s="5">
        <v>2260</v>
      </c>
      <c r="F36" s="5">
        <v>3650</v>
      </c>
      <c r="G36" s="5">
        <v>4908.2659999999996</v>
      </c>
      <c r="H36" s="5">
        <v>0</v>
      </c>
      <c r="I36" s="5">
        <v>600</v>
      </c>
      <c r="J36" s="5">
        <v>0</v>
      </c>
    </row>
    <row r="37" spans="2:10" x14ac:dyDescent="0.2">
      <c r="B37" s="1" t="s">
        <v>6</v>
      </c>
      <c r="C37" s="5">
        <f>0.75*1000</f>
        <v>750</v>
      </c>
      <c r="D37" s="5">
        <v>470</v>
      </c>
      <c r="E37" s="5">
        <v>9536</v>
      </c>
      <c r="F37" s="5">
        <v>500</v>
      </c>
      <c r="G37" s="5">
        <v>356.50000000000006</v>
      </c>
      <c r="H37" s="5">
        <v>51785</v>
      </c>
      <c r="I37" s="5">
        <v>4431</v>
      </c>
      <c r="J37" s="5">
        <v>1000</v>
      </c>
    </row>
    <row r="38" spans="2:10" ht="12.75" customHeight="1" x14ac:dyDescent="0.2">
      <c r="B38" s="38" t="s">
        <v>7</v>
      </c>
      <c r="C38" s="39">
        <f>4.65*1000</f>
        <v>4650</v>
      </c>
      <c r="D38" s="39">
        <v>469</v>
      </c>
      <c r="E38" s="39">
        <v>3199</v>
      </c>
      <c r="F38" s="51">
        <v>3806</v>
      </c>
      <c r="G38" s="51">
        <v>3469.6000000000004</v>
      </c>
      <c r="H38" s="51">
        <v>5333</v>
      </c>
      <c r="I38" s="51">
        <v>2461</v>
      </c>
      <c r="J38" s="51">
        <v>1089</v>
      </c>
    </row>
    <row r="40" spans="2:10" x14ac:dyDescent="0.2">
      <c r="B40" s="6" t="s">
        <v>10</v>
      </c>
    </row>
    <row r="45" spans="2:10" x14ac:dyDescent="0.2">
      <c r="C45" s="10"/>
      <c r="D45" s="10"/>
      <c r="E45" s="10"/>
      <c r="F45" s="10"/>
      <c r="G45" s="10"/>
      <c r="H45" s="10"/>
      <c r="I45" s="10"/>
      <c r="J45" s="3"/>
    </row>
    <row r="47" spans="2:10" x14ac:dyDescent="0.2">
      <c r="C47" s="5"/>
      <c r="D47" s="5"/>
      <c r="E47" s="5"/>
      <c r="F47" s="5"/>
      <c r="G47" s="5"/>
      <c r="H47" s="5"/>
      <c r="I47" s="5"/>
    </row>
    <row r="48" spans="2:10" x14ac:dyDescent="0.2">
      <c r="C48" s="5"/>
      <c r="D48" s="5"/>
      <c r="E48" s="5"/>
      <c r="F48" s="5"/>
      <c r="G48" s="5"/>
      <c r="H48" s="5"/>
      <c r="I48" s="5"/>
    </row>
    <row r="49" spans="2:9" x14ac:dyDescent="0.2">
      <c r="C49" s="5"/>
      <c r="D49" s="5"/>
      <c r="E49" s="5"/>
      <c r="F49" s="5"/>
      <c r="G49" s="5"/>
      <c r="H49" s="5"/>
      <c r="I49" s="5"/>
    </row>
    <row r="50" spans="2:9" x14ac:dyDescent="0.2">
      <c r="C50" s="5"/>
      <c r="D50" s="5"/>
      <c r="E50" s="5"/>
      <c r="F50" s="5"/>
      <c r="G50" s="5"/>
      <c r="H50" s="5"/>
      <c r="I50" s="5"/>
    </row>
    <row r="51" spans="2:9" x14ac:dyDescent="0.2">
      <c r="C51" s="5"/>
      <c r="D51" s="5"/>
      <c r="E51" s="5"/>
      <c r="F51" s="5"/>
      <c r="G51" s="5"/>
      <c r="H51" s="5"/>
      <c r="I51" s="5"/>
    </row>
    <row r="52" spans="2:9" x14ac:dyDescent="0.2">
      <c r="C52" s="5"/>
      <c r="D52" s="5"/>
      <c r="E52" s="5"/>
      <c r="F52" s="5"/>
      <c r="G52" s="5"/>
      <c r="H52" s="5"/>
      <c r="I52" s="5"/>
    </row>
    <row r="53" spans="2:9" x14ac:dyDescent="0.2">
      <c r="B53" s="6"/>
      <c r="C53" s="5"/>
      <c r="D53" s="5"/>
      <c r="E53" s="5"/>
      <c r="F53" s="5"/>
      <c r="G53" s="5"/>
      <c r="H53" s="5"/>
      <c r="I53" s="5"/>
    </row>
    <row r="54" spans="2:9" x14ac:dyDescent="0.2">
      <c r="C54" s="12"/>
      <c r="D54" s="12"/>
      <c r="E54" s="12"/>
      <c r="F54" s="12"/>
      <c r="G54" s="12"/>
      <c r="H54" s="12"/>
    </row>
    <row r="55" spans="2:9" x14ac:dyDescent="0.2">
      <c r="C55" s="13"/>
      <c r="D55" s="13"/>
      <c r="E55" s="13"/>
      <c r="F55" s="13"/>
      <c r="G55" s="5"/>
      <c r="H55" s="14"/>
    </row>
    <row r="56" spans="2:9" x14ac:dyDescent="0.2">
      <c r="C56" s="13"/>
      <c r="D56" s="13"/>
      <c r="E56" s="13"/>
      <c r="F56" s="13"/>
      <c r="G56" s="5"/>
      <c r="H56" s="14"/>
    </row>
    <row r="57" spans="2:9" x14ac:dyDescent="0.2">
      <c r="C57" s="13"/>
      <c r="D57" s="13"/>
      <c r="E57" s="13"/>
      <c r="F57" s="13"/>
      <c r="G57" s="5"/>
      <c r="H57" s="14"/>
    </row>
    <row r="58" spans="2:9" x14ac:dyDescent="0.2">
      <c r="C58" s="13"/>
      <c r="D58" s="13"/>
      <c r="E58" s="13"/>
      <c r="F58" s="13"/>
      <c r="G58" s="5"/>
      <c r="H58" s="14"/>
    </row>
    <row r="59" spans="2:9" x14ac:dyDescent="0.2">
      <c r="G59" s="5"/>
    </row>
  </sheetData>
  <mergeCells count="4">
    <mergeCell ref="C7:J8"/>
    <mergeCell ref="C24:J25"/>
    <mergeCell ref="B7:B8"/>
    <mergeCell ref="B24:B25"/>
  </mergeCells>
  <pageMargins left="0.7" right="0.7" top="0.75" bottom="0.75" header="0.3" footer="0.3"/>
  <pageSetup scale="75" fitToWidth="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1</xdr:col>
                <xdr:colOff>19050</xdr:colOff>
                <xdr:row>0</xdr:row>
                <xdr:rowOff>28575</xdr:rowOff>
              </from>
              <to>
                <xdr:col>1</xdr:col>
                <xdr:colOff>895350</xdr:colOff>
                <xdr:row>3</xdr:row>
                <xdr:rowOff>85725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M56"/>
  <sheetViews>
    <sheetView zoomScaleNormal="100" zoomScaleSheetLayoutView="100" workbookViewId="0">
      <selection activeCell="I5" sqref="I5"/>
    </sheetView>
  </sheetViews>
  <sheetFormatPr defaultRowHeight="12.75" x14ac:dyDescent="0.2"/>
  <cols>
    <col min="1" max="1" width="7" style="1" customWidth="1"/>
    <col min="2" max="2" width="6" style="1" customWidth="1"/>
    <col min="3" max="3" width="33.140625" style="1" customWidth="1"/>
    <col min="4" max="4" width="9.140625" style="1" customWidth="1"/>
    <col min="5" max="215" width="9.140625" style="1"/>
    <col min="216" max="216" width="33.140625" style="1" customWidth="1"/>
    <col min="217" max="245" width="0" style="1" hidden="1" customWidth="1"/>
    <col min="246" max="250" width="10.85546875" style="1" customWidth="1"/>
    <col min="251" max="251" width="10" style="1" bestFit="1" customWidth="1"/>
    <col min="252" max="471" width="9.140625" style="1"/>
    <col min="472" max="472" width="33.140625" style="1" customWidth="1"/>
    <col min="473" max="501" width="0" style="1" hidden="1" customWidth="1"/>
    <col min="502" max="506" width="10.85546875" style="1" customWidth="1"/>
    <col min="507" max="507" width="10" style="1" bestFit="1" customWidth="1"/>
    <col min="508" max="727" width="9.140625" style="1"/>
    <col min="728" max="728" width="33.140625" style="1" customWidth="1"/>
    <col min="729" max="757" width="0" style="1" hidden="1" customWidth="1"/>
    <col min="758" max="762" width="10.85546875" style="1" customWidth="1"/>
    <col min="763" max="763" width="10" style="1" bestFit="1" customWidth="1"/>
    <col min="764" max="983" width="9.140625" style="1"/>
    <col min="984" max="984" width="33.140625" style="1" customWidth="1"/>
    <col min="985" max="1013" width="0" style="1" hidden="1" customWidth="1"/>
    <col min="1014" max="1018" width="10.85546875" style="1" customWidth="1"/>
    <col min="1019" max="1019" width="10" style="1" bestFit="1" customWidth="1"/>
    <col min="1020" max="1239" width="9.140625" style="1"/>
    <col min="1240" max="1240" width="33.140625" style="1" customWidth="1"/>
    <col min="1241" max="1269" width="0" style="1" hidden="1" customWidth="1"/>
    <col min="1270" max="1274" width="10.85546875" style="1" customWidth="1"/>
    <col min="1275" max="1275" width="10" style="1" bestFit="1" customWidth="1"/>
    <col min="1276" max="1495" width="9.140625" style="1"/>
    <col min="1496" max="1496" width="33.140625" style="1" customWidth="1"/>
    <col min="1497" max="1525" width="0" style="1" hidden="1" customWidth="1"/>
    <col min="1526" max="1530" width="10.85546875" style="1" customWidth="1"/>
    <col min="1531" max="1531" width="10" style="1" bestFit="1" customWidth="1"/>
    <col min="1532" max="1751" width="9.140625" style="1"/>
    <col min="1752" max="1752" width="33.140625" style="1" customWidth="1"/>
    <col min="1753" max="1781" width="0" style="1" hidden="1" customWidth="1"/>
    <col min="1782" max="1786" width="10.85546875" style="1" customWidth="1"/>
    <col min="1787" max="1787" width="10" style="1" bestFit="1" customWidth="1"/>
    <col min="1788" max="2007" width="9.140625" style="1"/>
    <col min="2008" max="2008" width="33.140625" style="1" customWidth="1"/>
    <col min="2009" max="2037" width="0" style="1" hidden="1" customWidth="1"/>
    <col min="2038" max="2042" width="10.85546875" style="1" customWidth="1"/>
    <col min="2043" max="2043" width="10" style="1" bestFit="1" customWidth="1"/>
    <col min="2044" max="2263" width="9.140625" style="1"/>
    <col min="2264" max="2264" width="33.140625" style="1" customWidth="1"/>
    <col min="2265" max="2293" width="0" style="1" hidden="1" customWidth="1"/>
    <col min="2294" max="2298" width="10.85546875" style="1" customWidth="1"/>
    <col min="2299" max="2299" width="10" style="1" bestFit="1" customWidth="1"/>
    <col min="2300" max="2519" width="9.140625" style="1"/>
    <col min="2520" max="2520" width="33.140625" style="1" customWidth="1"/>
    <col min="2521" max="2549" width="0" style="1" hidden="1" customWidth="1"/>
    <col min="2550" max="2554" width="10.85546875" style="1" customWidth="1"/>
    <col min="2555" max="2555" width="10" style="1" bestFit="1" customWidth="1"/>
    <col min="2556" max="2775" width="9.140625" style="1"/>
    <col min="2776" max="2776" width="33.140625" style="1" customWidth="1"/>
    <col min="2777" max="2805" width="0" style="1" hidden="1" customWidth="1"/>
    <col min="2806" max="2810" width="10.85546875" style="1" customWidth="1"/>
    <col min="2811" max="2811" width="10" style="1" bestFit="1" customWidth="1"/>
    <col min="2812" max="3031" width="9.140625" style="1"/>
    <col min="3032" max="3032" width="33.140625" style="1" customWidth="1"/>
    <col min="3033" max="3061" width="0" style="1" hidden="1" customWidth="1"/>
    <col min="3062" max="3066" width="10.85546875" style="1" customWidth="1"/>
    <col min="3067" max="3067" width="10" style="1" bestFit="1" customWidth="1"/>
    <col min="3068" max="3287" width="9.140625" style="1"/>
    <col min="3288" max="3288" width="33.140625" style="1" customWidth="1"/>
    <col min="3289" max="3317" width="0" style="1" hidden="1" customWidth="1"/>
    <col min="3318" max="3322" width="10.85546875" style="1" customWidth="1"/>
    <col min="3323" max="3323" width="10" style="1" bestFit="1" customWidth="1"/>
    <col min="3324" max="3543" width="9.140625" style="1"/>
    <col min="3544" max="3544" width="33.140625" style="1" customWidth="1"/>
    <col min="3545" max="3573" width="0" style="1" hidden="1" customWidth="1"/>
    <col min="3574" max="3578" width="10.85546875" style="1" customWidth="1"/>
    <col min="3579" max="3579" width="10" style="1" bestFit="1" customWidth="1"/>
    <col min="3580" max="3799" width="9.140625" style="1"/>
    <col min="3800" max="3800" width="33.140625" style="1" customWidth="1"/>
    <col min="3801" max="3829" width="0" style="1" hidden="1" customWidth="1"/>
    <col min="3830" max="3834" width="10.85546875" style="1" customWidth="1"/>
    <col min="3835" max="3835" width="10" style="1" bestFit="1" customWidth="1"/>
    <col min="3836" max="4055" width="9.140625" style="1"/>
    <col min="4056" max="4056" width="33.140625" style="1" customWidth="1"/>
    <col min="4057" max="4085" width="0" style="1" hidden="1" customWidth="1"/>
    <col min="4086" max="4090" width="10.85546875" style="1" customWidth="1"/>
    <col min="4091" max="4091" width="10" style="1" bestFit="1" customWidth="1"/>
    <col min="4092" max="4311" width="9.140625" style="1"/>
    <col min="4312" max="4312" width="33.140625" style="1" customWidth="1"/>
    <col min="4313" max="4341" width="0" style="1" hidden="1" customWidth="1"/>
    <col min="4342" max="4346" width="10.85546875" style="1" customWidth="1"/>
    <col min="4347" max="4347" width="10" style="1" bestFit="1" customWidth="1"/>
    <col min="4348" max="4567" width="9.140625" style="1"/>
    <col min="4568" max="4568" width="33.140625" style="1" customWidth="1"/>
    <col min="4569" max="4597" width="0" style="1" hidden="1" customWidth="1"/>
    <col min="4598" max="4602" width="10.85546875" style="1" customWidth="1"/>
    <col min="4603" max="4603" width="10" style="1" bestFit="1" customWidth="1"/>
    <col min="4604" max="4823" width="9.140625" style="1"/>
    <col min="4824" max="4824" width="33.140625" style="1" customWidth="1"/>
    <col min="4825" max="4853" width="0" style="1" hidden="1" customWidth="1"/>
    <col min="4854" max="4858" width="10.85546875" style="1" customWidth="1"/>
    <col min="4859" max="4859" width="10" style="1" bestFit="1" customWidth="1"/>
    <col min="4860" max="5079" width="9.140625" style="1"/>
    <col min="5080" max="5080" width="33.140625" style="1" customWidth="1"/>
    <col min="5081" max="5109" width="0" style="1" hidden="1" customWidth="1"/>
    <col min="5110" max="5114" width="10.85546875" style="1" customWidth="1"/>
    <col min="5115" max="5115" width="10" style="1" bestFit="1" customWidth="1"/>
    <col min="5116" max="5335" width="9.140625" style="1"/>
    <col min="5336" max="5336" width="33.140625" style="1" customWidth="1"/>
    <col min="5337" max="5365" width="0" style="1" hidden="1" customWidth="1"/>
    <col min="5366" max="5370" width="10.85546875" style="1" customWidth="1"/>
    <col min="5371" max="5371" width="10" style="1" bestFit="1" customWidth="1"/>
    <col min="5372" max="5591" width="9.140625" style="1"/>
    <col min="5592" max="5592" width="33.140625" style="1" customWidth="1"/>
    <col min="5593" max="5621" width="0" style="1" hidden="1" customWidth="1"/>
    <col min="5622" max="5626" width="10.85546875" style="1" customWidth="1"/>
    <col min="5627" max="5627" width="10" style="1" bestFit="1" customWidth="1"/>
    <col min="5628" max="5847" width="9.140625" style="1"/>
    <col min="5848" max="5848" width="33.140625" style="1" customWidth="1"/>
    <col min="5849" max="5877" width="0" style="1" hidden="1" customWidth="1"/>
    <col min="5878" max="5882" width="10.85546875" style="1" customWidth="1"/>
    <col min="5883" max="5883" width="10" style="1" bestFit="1" customWidth="1"/>
    <col min="5884" max="6103" width="9.140625" style="1"/>
    <col min="6104" max="6104" width="33.140625" style="1" customWidth="1"/>
    <col min="6105" max="6133" width="0" style="1" hidden="1" customWidth="1"/>
    <col min="6134" max="6138" width="10.85546875" style="1" customWidth="1"/>
    <col min="6139" max="6139" width="10" style="1" bestFit="1" customWidth="1"/>
    <col min="6140" max="6359" width="9.140625" style="1"/>
    <col min="6360" max="6360" width="33.140625" style="1" customWidth="1"/>
    <col min="6361" max="6389" width="0" style="1" hidden="1" customWidth="1"/>
    <col min="6390" max="6394" width="10.85546875" style="1" customWidth="1"/>
    <col min="6395" max="6395" width="10" style="1" bestFit="1" customWidth="1"/>
    <col min="6396" max="6615" width="9.140625" style="1"/>
    <col min="6616" max="6616" width="33.140625" style="1" customWidth="1"/>
    <col min="6617" max="6645" width="0" style="1" hidden="1" customWidth="1"/>
    <col min="6646" max="6650" width="10.85546875" style="1" customWidth="1"/>
    <col min="6651" max="6651" width="10" style="1" bestFit="1" customWidth="1"/>
    <col min="6652" max="6871" width="9.140625" style="1"/>
    <col min="6872" max="6872" width="33.140625" style="1" customWidth="1"/>
    <col min="6873" max="6901" width="0" style="1" hidden="1" customWidth="1"/>
    <col min="6902" max="6906" width="10.85546875" style="1" customWidth="1"/>
    <col min="6907" max="6907" width="10" style="1" bestFit="1" customWidth="1"/>
    <col min="6908" max="7127" width="9.140625" style="1"/>
    <col min="7128" max="7128" width="33.140625" style="1" customWidth="1"/>
    <col min="7129" max="7157" width="0" style="1" hidden="1" customWidth="1"/>
    <col min="7158" max="7162" width="10.85546875" style="1" customWidth="1"/>
    <col min="7163" max="7163" width="10" style="1" bestFit="1" customWidth="1"/>
    <col min="7164" max="7383" width="9.140625" style="1"/>
    <col min="7384" max="7384" width="33.140625" style="1" customWidth="1"/>
    <col min="7385" max="7413" width="0" style="1" hidden="1" customWidth="1"/>
    <col min="7414" max="7418" width="10.85546875" style="1" customWidth="1"/>
    <col min="7419" max="7419" width="10" style="1" bestFit="1" customWidth="1"/>
    <col min="7420" max="7639" width="9.140625" style="1"/>
    <col min="7640" max="7640" width="33.140625" style="1" customWidth="1"/>
    <col min="7641" max="7669" width="0" style="1" hidden="1" customWidth="1"/>
    <col min="7670" max="7674" width="10.85546875" style="1" customWidth="1"/>
    <col min="7675" max="7675" width="10" style="1" bestFit="1" customWidth="1"/>
    <col min="7676" max="7895" width="9.140625" style="1"/>
    <col min="7896" max="7896" width="33.140625" style="1" customWidth="1"/>
    <col min="7897" max="7925" width="0" style="1" hidden="1" customWidth="1"/>
    <col min="7926" max="7930" width="10.85546875" style="1" customWidth="1"/>
    <col min="7931" max="7931" width="10" style="1" bestFit="1" customWidth="1"/>
    <col min="7932" max="8151" width="9.140625" style="1"/>
    <col min="8152" max="8152" width="33.140625" style="1" customWidth="1"/>
    <col min="8153" max="8181" width="0" style="1" hidden="1" customWidth="1"/>
    <col min="8182" max="8186" width="10.85546875" style="1" customWidth="1"/>
    <col min="8187" max="8187" width="10" style="1" bestFit="1" customWidth="1"/>
    <col min="8188" max="8407" width="9.140625" style="1"/>
    <col min="8408" max="8408" width="33.140625" style="1" customWidth="1"/>
    <col min="8409" max="8437" width="0" style="1" hidden="1" customWidth="1"/>
    <col min="8438" max="8442" width="10.85546875" style="1" customWidth="1"/>
    <col min="8443" max="8443" width="10" style="1" bestFit="1" customWidth="1"/>
    <col min="8444" max="8663" width="9.140625" style="1"/>
    <col min="8664" max="8664" width="33.140625" style="1" customWidth="1"/>
    <col min="8665" max="8693" width="0" style="1" hidden="1" customWidth="1"/>
    <col min="8694" max="8698" width="10.85546875" style="1" customWidth="1"/>
    <col min="8699" max="8699" width="10" style="1" bestFit="1" customWidth="1"/>
    <col min="8700" max="8919" width="9.140625" style="1"/>
    <col min="8920" max="8920" width="33.140625" style="1" customWidth="1"/>
    <col min="8921" max="8949" width="0" style="1" hidden="1" customWidth="1"/>
    <col min="8950" max="8954" width="10.85546875" style="1" customWidth="1"/>
    <col min="8955" max="8955" width="10" style="1" bestFit="1" customWidth="1"/>
    <col min="8956" max="9175" width="9.140625" style="1"/>
    <col min="9176" max="9176" width="33.140625" style="1" customWidth="1"/>
    <col min="9177" max="9205" width="0" style="1" hidden="1" customWidth="1"/>
    <col min="9206" max="9210" width="10.85546875" style="1" customWidth="1"/>
    <col min="9211" max="9211" width="10" style="1" bestFit="1" customWidth="1"/>
    <col min="9212" max="9431" width="9.140625" style="1"/>
    <col min="9432" max="9432" width="33.140625" style="1" customWidth="1"/>
    <col min="9433" max="9461" width="0" style="1" hidden="1" customWidth="1"/>
    <col min="9462" max="9466" width="10.85546875" style="1" customWidth="1"/>
    <col min="9467" max="9467" width="10" style="1" bestFit="1" customWidth="1"/>
    <col min="9468" max="9687" width="9.140625" style="1"/>
    <col min="9688" max="9688" width="33.140625" style="1" customWidth="1"/>
    <col min="9689" max="9717" width="0" style="1" hidden="1" customWidth="1"/>
    <col min="9718" max="9722" width="10.85546875" style="1" customWidth="1"/>
    <col min="9723" max="9723" width="10" style="1" bestFit="1" customWidth="1"/>
    <col min="9724" max="9943" width="9.140625" style="1"/>
    <col min="9944" max="9944" width="33.140625" style="1" customWidth="1"/>
    <col min="9945" max="9973" width="0" style="1" hidden="1" customWidth="1"/>
    <col min="9974" max="9978" width="10.85546875" style="1" customWidth="1"/>
    <col min="9979" max="9979" width="10" style="1" bestFit="1" customWidth="1"/>
    <col min="9980" max="10199" width="9.140625" style="1"/>
    <col min="10200" max="10200" width="33.140625" style="1" customWidth="1"/>
    <col min="10201" max="10229" width="0" style="1" hidden="1" customWidth="1"/>
    <col min="10230" max="10234" width="10.85546875" style="1" customWidth="1"/>
    <col min="10235" max="10235" width="10" style="1" bestFit="1" customWidth="1"/>
    <col min="10236" max="10455" width="9.140625" style="1"/>
    <col min="10456" max="10456" width="33.140625" style="1" customWidth="1"/>
    <col min="10457" max="10485" width="0" style="1" hidden="1" customWidth="1"/>
    <col min="10486" max="10490" width="10.85546875" style="1" customWidth="1"/>
    <col min="10491" max="10491" width="10" style="1" bestFit="1" customWidth="1"/>
    <col min="10492" max="10711" width="9.140625" style="1"/>
    <col min="10712" max="10712" width="33.140625" style="1" customWidth="1"/>
    <col min="10713" max="10741" width="0" style="1" hidden="1" customWidth="1"/>
    <col min="10742" max="10746" width="10.85546875" style="1" customWidth="1"/>
    <col min="10747" max="10747" width="10" style="1" bestFit="1" customWidth="1"/>
    <col min="10748" max="10967" width="9.140625" style="1"/>
    <col min="10968" max="10968" width="33.140625" style="1" customWidth="1"/>
    <col min="10969" max="10997" width="0" style="1" hidden="1" customWidth="1"/>
    <col min="10998" max="11002" width="10.85546875" style="1" customWidth="1"/>
    <col min="11003" max="11003" width="10" style="1" bestFit="1" customWidth="1"/>
    <col min="11004" max="11223" width="9.140625" style="1"/>
    <col min="11224" max="11224" width="33.140625" style="1" customWidth="1"/>
    <col min="11225" max="11253" width="0" style="1" hidden="1" customWidth="1"/>
    <col min="11254" max="11258" width="10.85546875" style="1" customWidth="1"/>
    <col min="11259" max="11259" width="10" style="1" bestFit="1" customWidth="1"/>
    <col min="11260" max="11479" width="9.140625" style="1"/>
    <col min="11480" max="11480" width="33.140625" style="1" customWidth="1"/>
    <col min="11481" max="11509" width="0" style="1" hidden="1" customWidth="1"/>
    <col min="11510" max="11514" width="10.85546875" style="1" customWidth="1"/>
    <col min="11515" max="11515" width="10" style="1" bestFit="1" customWidth="1"/>
    <col min="11516" max="11735" width="9.140625" style="1"/>
    <col min="11736" max="11736" width="33.140625" style="1" customWidth="1"/>
    <col min="11737" max="11765" width="0" style="1" hidden="1" customWidth="1"/>
    <col min="11766" max="11770" width="10.85546875" style="1" customWidth="1"/>
    <col min="11771" max="11771" width="10" style="1" bestFit="1" customWidth="1"/>
    <col min="11772" max="11991" width="9.140625" style="1"/>
    <col min="11992" max="11992" width="33.140625" style="1" customWidth="1"/>
    <col min="11993" max="12021" width="0" style="1" hidden="1" customWidth="1"/>
    <col min="12022" max="12026" width="10.85546875" style="1" customWidth="1"/>
    <col min="12027" max="12027" width="10" style="1" bestFit="1" customWidth="1"/>
    <col min="12028" max="12247" width="9.140625" style="1"/>
    <col min="12248" max="12248" width="33.140625" style="1" customWidth="1"/>
    <col min="12249" max="12277" width="0" style="1" hidden="1" customWidth="1"/>
    <col min="12278" max="12282" width="10.85546875" style="1" customWidth="1"/>
    <col min="12283" max="12283" width="10" style="1" bestFit="1" customWidth="1"/>
    <col min="12284" max="12503" width="9.140625" style="1"/>
    <col min="12504" max="12504" width="33.140625" style="1" customWidth="1"/>
    <col min="12505" max="12533" width="0" style="1" hidden="1" customWidth="1"/>
    <col min="12534" max="12538" width="10.85546875" style="1" customWidth="1"/>
    <col min="12539" max="12539" width="10" style="1" bestFit="1" customWidth="1"/>
    <col min="12540" max="12759" width="9.140625" style="1"/>
    <col min="12760" max="12760" width="33.140625" style="1" customWidth="1"/>
    <col min="12761" max="12789" width="0" style="1" hidden="1" customWidth="1"/>
    <col min="12790" max="12794" width="10.85546875" style="1" customWidth="1"/>
    <col min="12795" max="12795" width="10" style="1" bestFit="1" customWidth="1"/>
    <col min="12796" max="13015" width="9.140625" style="1"/>
    <col min="13016" max="13016" width="33.140625" style="1" customWidth="1"/>
    <col min="13017" max="13045" width="0" style="1" hidden="1" customWidth="1"/>
    <col min="13046" max="13050" width="10.85546875" style="1" customWidth="1"/>
    <col min="13051" max="13051" width="10" style="1" bestFit="1" customWidth="1"/>
    <col min="13052" max="13271" width="9.140625" style="1"/>
    <col min="13272" max="13272" width="33.140625" style="1" customWidth="1"/>
    <col min="13273" max="13301" width="0" style="1" hidden="1" customWidth="1"/>
    <col min="13302" max="13306" width="10.85546875" style="1" customWidth="1"/>
    <col min="13307" max="13307" width="10" style="1" bestFit="1" customWidth="1"/>
    <col min="13308" max="13527" width="9.140625" style="1"/>
    <col min="13528" max="13528" width="33.140625" style="1" customWidth="1"/>
    <col min="13529" max="13557" width="0" style="1" hidden="1" customWidth="1"/>
    <col min="13558" max="13562" width="10.85546875" style="1" customWidth="1"/>
    <col min="13563" max="13563" width="10" style="1" bestFit="1" customWidth="1"/>
    <col min="13564" max="13783" width="9.140625" style="1"/>
    <col min="13784" max="13784" width="33.140625" style="1" customWidth="1"/>
    <col min="13785" max="13813" width="0" style="1" hidden="1" customWidth="1"/>
    <col min="13814" max="13818" width="10.85546875" style="1" customWidth="1"/>
    <col min="13819" max="13819" width="10" style="1" bestFit="1" customWidth="1"/>
    <col min="13820" max="14039" width="9.140625" style="1"/>
    <col min="14040" max="14040" width="33.140625" style="1" customWidth="1"/>
    <col min="14041" max="14069" width="0" style="1" hidden="1" customWidth="1"/>
    <col min="14070" max="14074" width="10.85546875" style="1" customWidth="1"/>
    <col min="14075" max="14075" width="10" style="1" bestFit="1" customWidth="1"/>
    <col min="14076" max="14295" width="9.140625" style="1"/>
    <col min="14296" max="14296" width="33.140625" style="1" customWidth="1"/>
    <col min="14297" max="14325" width="0" style="1" hidden="1" customWidth="1"/>
    <col min="14326" max="14330" width="10.85546875" style="1" customWidth="1"/>
    <col min="14331" max="14331" width="10" style="1" bestFit="1" customWidth="1"/>
    <col min="14332" max="14551" width="9.140625" style="1"/>
    <col min="14552" max="14552" width="33.140625" style="1" customWidth="1"/>
    <col min="14553" max="14581" width="0" style="1" hidden="1" customWidth="1"/>
    <col min="14582" max="14586" width="10.85546875" style="1" customWidth="1"/>
    <col min="14587" max="14587" width="10" style="1" bestFit="1" customWidth="1"/>
    <col min="14588" max="14807" width="9.140625" style="1"/>
    <col min="14808" max="14808" width="33.140625" style="1" customWidth="1"/>
    <col min="14809" max="14837" width="0" style="1" hidden="1" customWidth="1"/>
    <col min="14838" max="14842" width="10.85546875" style="1" customWidth="1"/>
    <col min="14843" max="14843" width="10" style="1" bestFit="1" customWidth="1"/>
    <col min="14844" max="15063" width="9.140625" style="1"/>
    <col min="15064" max="15064" width="33.140625" style="1" customWidth="1"/>
    <col min="15065" max="15093" width="0" style="1" hidden="1" customWidth="1"/>
    <col min="15094" max="15098" width="10.85546875" style="1" customWidth="1"/>
    <col min="15099" max="15099" width="10" style="1" bestFit="1" customWidth="1"/>
    <col min="15100" max="15319" width="9.140625" style="1"/>
    <col min="15320" max="15320" width="33.140625" style="1" customWidth="1"/>
    <col min="15321" max="15349" width="0" style="1" hidden="1" customWidth="1"/>
    <col min="15350" max="15354" width="10.85546875" style="1" customWidth="1"/>
    <col min="15355" max="15355" width="10" style="1" bestFit="1" customWidth="1"/>
    <col min="15356" max="15575" width="9.140625" style="1"/>
    <col min="15576" max="15576" width="33.140625" style="1" customWidth="1"/>
    <col min="15577" max="15605" width="0" style="1" hidden="1" customWidth="1"/>
    <col min="15606" max="15610" width="10.85546875" style="1" customWidth="1"/>
    <col min="15611" max="15611" width="10" style="1" bestFit="1" customWidth="1"/>
    <col min="15612" max="15831" width="9.140625" style="1"/>
    <col min="15832" max="15832" width="33.140625" style="1" customWidth="1"/>
    <col min="15833" max="15861" width="0" style="1" hidden="1" customWidth="1"/>
    <col min="15862" max="15866" width="10.85546875" style="1" customWidth="1"/>
    <col min="15867" max="15867" width="10" style="1" bestFit="1" customWidth="1"/>
    <col min="15868" max="16087" width="9.140625" style="1"/>
    <col min="16088" max="16088" width="33.140625" style="1" customWidth="1"/>
    <col min="16089" max="16117" width="0" style="1" hidden="1" customWidth="1"/>
    <col min="16118" max="16122" width="10.85546875" style="1" customWidth="1"/>
    <col min="16123" max="16123" width="10" style="1" bestFit="1" customWidth="1"/>
    <col min="16124" max="16384" width="9.140625" style="1"/>
  </cols>
  <sheetData>
    <row r="3" spans="1:14" x14ac:dyDescent="0.2">
      <c r="F3" s="2" t="s">
        <v>38</v>
      </c>
    </row>
    <row r="7" spans="1:14" x14ac:dyDescent="0.2">
      <c r="A7" s="21">
        <v>16.04</v>
      </c>
      <c r="C7" s="68" t="s">
        <v>48</v>
      </c>
      <c r="D7" s="68"/>
      <c r="E7" s="68"/>
      <c r="F7" s="68"/>
      <c r="G7" s="68"/>
      <c r="H7" s="68"/>
      <c r="I7" s="71"/>
      <c r="J7" s="71"/>
      <c r="K7" s="71"/>
      <c r="L7" s="71"/>
      <c r="M7" s="71"/>
      <c r="N7" s="71"/>
    </row>
    <row r="8" spans="1:14" x14ac:dyDescent="0.2">
      <c r="C8" s="21"/>
    </row>
    <row r="9" spans="1:14" x14ac:dyDescent="0.2">
      <c r="C9" s="52"/>
      <c r="D9" s="33">
        <v>2018</v>
      </c>
      <c r="E9" s="33">
        <v>2019</v>
      </c>
      <c r="F9" s="33">
        <v>2020</v>
      </c>
      <c r="G9" s="33">
        <v>2021</v>
      </c>
      <c r="H9" s="33">
        <v>2022</v>
      </c>
    </row>
    <row r="11" spans="1:14" x14ac:dyDescent="0.2">
      <c r="C11" s="2" t="s">
        <v>17</v>
      </c>
    </row>
    <row r="12" spans="1:14" x14ac:dyDescent="0.2">
      <c r="C12" s="53" t="s">
        <v>18</v>
      </c>
      <c r="D12" s="5">
        <v>2070</v>
      </c>
      <c r="E12" s="5">
        <v>1922</v>
      </c>
      <c r="F12" s="5">
        <v>1920</v>
      </c>
      <c r="G12" s="5">
        <v>2983</v>
      </c>
      <c r="H12" s="5">
        <v>2659</v>
      </c>
    </row>
    <row r="13" spans="1:14" x14ac:dyDescent="0.2">
      <c r="C13" s="53" t="s">
        <v>19</v>
      </c>
      <c r="D13" s="13">
        <v>855.8</v>
      </c>
      <c r="E13" s="13">
        <v>816.4</v>
      </c>
      <c r="F13" s="13">
        <v>770.5</v>
      </c>
      <c r="G13" s="13">
        <v>1346.4</v>
      </c>
      <c r="H13" s="13">
        <v>1238.4000000000001</v>
      </c>
    </row>
    <row r="14" spans="1:14" x14ac:dyDescent="0.2">
      <c r="C14" s="53" t="s">
        <v>31</v>
      </c>
      <c r="D14" s="13">
        <v>413.4</v>
      </c>
      <c r="E14" s="13">
        <v>424.76586888657647</v>
      </c>
      <c r="F14" s="13">
        <f>(F13*1000)/F12</f>
        <v>401.30208333333331</v>
      </c>
      <c r="G14" s="13">
        <f t="shared" ref="G14:H14" si="0">(G13*1000)/G12</f>
        <v>451.35769359704994</v>
      </c>
      <c r="H14" s="13">
        <f t="shared" si="0"/>
        <v>465.73899962391874</v>
      </c>
    </row>
    <row r="16" spans="1:14" x14ac:dyDescent="0.2">
      <c r="C16" s="54"/>
    </row>
    <row r="17" spans="3:8" ht="25.5" x14ac:dyDescent="0.2">
      <c r="C17" s="54" t="s">
        <v>20</v>
      </c>
    </row>
    <row r="18" spans="3:8" x14ac:dyDescent="0.2">
      <c r="C18" s="53" t="s">
        <v>18</v>
      </c>
      <c r="D18" s="5">
        <v>220</v>
      </c>
      <c r="E18" s="5">
        <v>192</v>
      </c>
      <c r="F18" s="5">
        <v>126</v>
      </c>
      <c r="G18" s="5">
        <v>172</v>
      </c>
      <c r="H18" s="5">
        <v>124</v>
      </c>
    </row>
    <row r="19" spans="3:8" x14ac:dyDescent="0.2">
      <c r="C19" s="53" t="s">
        <v>19</v>
      </c>
      <c r="D19" s="13">
        <v>287.89999999999998</v>
      </c>
      <c r="E19" s="13">
        <v>45.8</v>
      </c>
      <c r="F19" s="13">
        <v>14</v>
      </c>
      <c r="G19" s="13">
        <v>14.2</v>
      </c>
      <c r="H19" s="13">
        <v>11.8</v>
      </c>
    </row>
    <row r="20" spans="3:8" x14ac:dyDescent="0.2">
      <c r="C20" s="53" t="s">
        <v>31</v>
      </c>
      <c r="D20" s="13">
        <v>1308.6363636363637</v>
      </c>
      <c r="E20" s="13">
        <v>238.54166666666666</v>
      </c>
      <c r="F20" s="13">
        <f>(F19*1000)/F18</f>
        <v>111.11111111111111</v>
      </c>
      <c r="G20" s="13">
        <f t="shared" ref="G20:H20" si="1">(G19*1000)/G18</f>
        <v>82.558139534883722</v>
      </c>
      <c r="H20" s="13">
        <f t="shared" si="1"/>
        <v>95.161290322580641</v>
      </c>
    </row>
    <row r="21" spans="3:8" x14ac:dyDescent="0.2">
      <c r="C21" s="53"/>
      <c r="D21" s="13"/>
      <c r="E21" s="13"/>
      <c r="F21" s="13"/>
      <c r="G21" s="13"/>
      <c r="H21" s="13"/>
    </row>
    <row r="22" spans="3:8" x14ac:dyDescent="0.2">
      <c r="C22" s="54" t="s">
        <v>33</v>
      </c>
    </row>
    <row r="23" spans="3:8" x14ac:dyDescent="0.2">
      <c r="C23" s="53" t="s">
        <v>18</v>
      </c>
      <c r="D23" s="5">
        <v>2290</v>
      </c>
      <c r="E23" s="5">
        <v>2114</v>
      </c>
      <c r="F23" s="5">
        <v>2046</v>
      </c>
      <c r="G23" s="5">
        <v>3155</v>
      </c>
      <c r="H23" s="5">
        <v>2783</v>
      </c>
    </row>
    <row r="24" spans="3:8" x14ac:dyDescent="0.2">
      <c r="C24" s="53" t="s">
        <v>19</v>
      </c>
      <c r="D24" s="13">
        <v>1143.6999999999998</v>
      </c>
      <c r="E24" s="13">
        <v>862.19999999999993</v>
      </c>
      <c r="F24" s="13">
        <v>784.5</v>
      </c>
      <c r="G24" s="13">
        <v>1360.6</v>
      </c>
      <c r="H24" s="13">
        <v>1250.2</v>
      </c>
    </row>
    <row r="25" spans="3:8" x14ac:dyDescent="0.2">
      <c r="C25" s="53" t="s">
        <v>31</v>
      </c>
      <c r="D25" s="13">
        <v>499.43231441048027</v>
      </c>
      <c r="E25" s="13">
        <v>407.85241248817402</v>
      </c>
      <c r="F25" s="13">
        <f>(F24*1000)/F23</f>
        <v>383.43108504398828</v>
      </c>
      <c r="G25" s="13">
        <f t="shared" ref="G25:H25" si="2">(G24*1000)/G23</f>
        <v>431.25198098256737</v>
      </c>
      <c r="H25" s="13">
        <f t="shared" si="2"/>
        <v>449.22745238950773</v>
      </c>
    </row>
    <row r="27" spans="3:8" x14ac:dyDescent="0.2">
      <c r="C27" s="2" t="s">
        <v>21</v>
      </c>
      <c r="D27" s="55"/>
      <c r="E27" s="55"/>
      <c r="F27" s="55"/>
      <c r="G27" s="55"/>
      <c r="H27" s="55"/>
    </row>
    <row r="28" spans="3:8" x14ac:dyDescent="0.2">
      <c r="C28" s="53" t="s">
        <v>19</v>
      </c>
      <c r="D28" s="49" t="s">
        <v>37</v>
      </c>
      <c r="E28" s="49" t="s">
        <v>37</v>
      </c>
      <c r="F28" s="49" t="s">
        <v>37</v>
      </c>
      <c r="G28" s="13">
        <v>10.3</v>
      </c>
      <c r="H28" s="13">
        <v>8.8000000000000007</v>
      </c>
    </row>
    <row r="29" spans="3:8" x14ac:dyDescent="0.2">
      <c r="C29" s="38"/>
      <c r="D29" s="38"/>
      <c r="E29" s="38"/>
      <c r="F29" s="38"/>
      <c r="G29" s="38"/>
      <c r="H29" s="38"/>
    </row>
    <row r="31" spans="3:8" x14ac:dyDescent="0.2">
      <c r="C31" s="2" t="s">
        <v>22</v>
      </c>
    </row>
    <row r="32" spans="3:8" ht="12.75" customHeight="1" x14ac:dyDescent="0.2">
      <c r="C32" s="69" t="s">
        <v>26</v>
      </c>
      <c r="D32" s="69"/>
      <c r="E32" s="69"/>
      <c r="F32" s="69"/>
      <c r="G32" s="69"/>
      <c r="H32" s="69"/>
    </row>
    <row r="33" spans="1:8" ht="17.25" customHeight="1" x14ac:dyDescent="0.2">
      <c r="C33" s="69"/>
      <c r="D33" s="69"/>
      <c r="E33" s="69"/>
      <c r="F33" s="69"/>
      <c r="G33" s="69"/>
      <c r="H33" s="69"/>
    </row>
    <row r="34" spans="1:8" ht="18.75" customHeight="1" x14ac:dyDescent="0.2">
      <c r="C34" s="70" t="s">
        <v>24</v>
      </c>
      <c r="D34" s="70"/>
      <c r="E34" s="70"/>
      <c r="F34" s="70"/>
      <c r="G34" s="70"/>
      <c r="H34" s="70"/>
    </row>
    <row r="35" spans="1:8" s="7" customFormat="1" ht="28.5" customHeight="1" x14ac:dyDescent="0.2">
      <c r="C35" s="67" t="s">
        <v>32</v>
      </c>
      <c r="D35" s="67"/>
      <c r="E35" s="67"/>
      <c r="F35" s="67"/>
      <c r="G35" s="67"/>
      <c r="H35" s="67"/>
    </row>
    <row r="37" spans="1:8" ht="15.75" customHeight="1" x14ac:dyDescent="0.2"/>
    <row r="38" spans="1:8" ht="15.75" customHeight="1" x14ac:dyDescent="0.2">
      <c r="A38" s="4" t="s">
        <v>34</v>
      </c>
      <c r="C38" s="68" t="s">
        <v>47</v>
      </c>
      <c r="D38" s="68"/>
      <c r="E38" s="68"/>
      <c r="F38" s="68"/>
      <c r="G38" s="68"/>
      <c r="H38" s="68"/>
    </row>
    <row r="39" spans="1:8" ht="15.75" customHeight="1" x14ac:dyDescent="0.2">
      <c r="A39" s="4"/>
      <c r="C39" s="56"/>
      <c r="D39" s="56"/>
      <c r="E39" s="56"/>
      <c r="F39" s="56"/>
      <c r="G39" s="56"/>
      <c r="H39" s="56"/>
    </row>
    <row r="40" spans="1:8" x14ac:dyDescent="0.2">
      <c r="C40" s="57"/>
      <c r="D40" s="33">
        <v>2018</v>
      </c>
      <c r="E40" s="33">
        <v>2019</v>
      </c>
      <c r="F40" s="33">
        <v>2020</v>
      </c>
      <c r="G40" s="33">
        <v>2021</v>
      </c>
      <c r="H40" s="33">
        <v>2022</v>
      </c>
    </row>
    <row r="41" spans="1:8" x14ac:dyDescent="0.2">
      <c r="C41" s="3"/>
      <c r="D41" s="4"/>
      <c r="E41" s="4"/>
      <c r="F41" s="4"/>
      <c r="G41" s="4"/>
      <c r="H41" s="4"/>
    </row>
    <row r="42" spans="1:8" x14ac:dyDescent="0.2">
      <c r="C42" s="53" t="s">
        <v>18</v>
      </c>
      <c r="D42" s="5">
        <v>2464</v>
      </c>
      <c r="E42" s="5">
        <v>2284</v>
      </c>
      <c r="F42" s="5">
        <v>2172</v>
      </c>
      <c r="G42" s="5">
        <v>3509</v>
      </c>
      <c r="H42" s="45">
        <v>2709</v>
      </c>
    </row>
    <row r="43" spans="1:8" x14ac:dyDescent="0.2">
      <c r="C43" s="53" t="s">
        <v>19</v>
      </c>
      <c r="D43" s="13">
        <v>295.39999999999998</v>
      </c>
      <c r="E43" s="13">
        <v>371.1</v>
      </c>
      <c r="F43" s="13">
        <v>221.6</v>
      </c>
      <c r="G43" s="13">
        <v>605</v>
      </c>
      <c r="H43" s="49">
        <v>1152</v>
      </c>
    </row>
    <row r="44" spans="1:8" x14ac:dyDescent="0.2">
      <c r="C44" s="58" t="s">
        <v>31</v>
      </c>
      <c r="D44" s="50">
        <v>119.9</v>
      </c>
      <c r="E44" s="50">
        <v>162.5</v>
      </c>
      <c r="F44" s="50">
        <f>(F43*1000)/F42</f>
        <v>102.02578268876611</v>
      </c>
      <c r="G44" s="50">
        <f t="shared" ref="G44:H44" si="3">(G43*1000)/G42</f>
        <v>172.41379310344828</v>
      </c>
      <c r="H44" s="59">
        <f t="shared" si="3"/>
        <v>425.24916943521595</v>
      </c>
    </row>
    <row r="45" spans="1:8" x14ac:dyDescent="0.2">
      <c r="C45" s="60"/>
    </row>
    <row r="46" spans="1:8" ht="12.75" customHeight="1" x14ac:dyDescent="0.2">
      <c r="C46" s="67" t="s">
        <v>23</v>
      </c>
    </row>
    <row r="47" spans="1:8" x14ac:dyDescent="0.2">
      <c r="C47" s="67"/>
    </row>
    <row r="48" spans="1:8" x14ac:dyDescent="0.2">
      <c r="C48" s="61"/>
    </row>
    <row r="49" spans="3:3" x14ac:dyDescent="0.2">
      <c r="C49" s="6" t="s">
        <v>25</v>
      </c>
    </row>
    <row r="55" spans="3:3" x14ac:dyDescent="0.2">
      <c r="C55" s="22"/>
    </row>
    <row r="56" spans="3:3" ht="15" x14ac:dyDescent="0.25">
      <c r="C56" s="27"/>
    </row>
  </sheetData>
  <mergeCells count="6">
    <mergeCell ref="C7:H7"/>
    <mergeCell ref="C38:H38"/>
    <mergeCell ref="C46:C47"/>
    <mergeCell ref="C32:H33"/>
    <mergeCell ref="C34:H34"/>
    <mergeCell ref="C35:H35"/>
  </mergeCells>
  <pageMargins left="0.7" right="0.7" top="0.75" bottom="0.75" header="0.3" footer="0.3"/>
  <pageSetup scale="89" orientation="portrait" r:id="rId1"/>
  <colBreaks count="1" manualBreakCount="1">
    <brk id="10925" max="54" man="1"/>
  </colBreaks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57150</xdr:rowOff>
              </from>
              <to>
                <xdr:col>2</xdr:col>
                <xdr:colOff>314325</xdr:colOff>
                <xdr:row>4</xdr:row>
                <xdr:rowOff>38100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.01a&amp;.01b</vt:lpstr>
      <vt:lpstr>.01c &amp; .01d</vt:lpstr>
      <vt:lpstr>.02a &amp; .02b</vt:lpstr>
      <vt:lpstr>.03a &amp; .03b</vt:lpstr>
      <vt:lpstr>.04a &amp; .04b</vt:lpstr>
      <vt:lpstr>'.01a&amp;.01b'!Print_Area</vt:lpstr>
      <vt:lpstr>'.01c &amp; .01d'!Print_Area</vt:lpstr>
      <vt:lpstr>'.02a &amp; .02b'!Print_Area</vt:lpstr>
      <vt:lpstr>'.03a &amp; .03b'!Print_Area</vt:lpstr>
      <vt:lpstr>'.04a &amp; .04b'!Print_Area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2023-10-06T21:16:10Z</dcterms:modified>
</cp:coreProperties>
</file>