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.01a &amp;.01b" sheetId="1" r:id="rId1"/>
    <sheet name=".01c &amp;.01d" sheetId="4" r:id="rId2"/>
    <sheet name=".02a&amp;.02b" sheetId="2" r:id="rId3"/>
    <sheet name="03a &amp;.03b" sheetId="3" r:id="rId4"/>
    <sheet name=".04a &amp; .04b" sheetId="5" r:id="rId5"/>
  </sheets>
  <definedNames>
    <definedName name="_xlnm.Print_Area" localSheetId="0">'.01a &amp;.01b'!$A$1:$H$57</definedName>
    <definedName name="_xlnm.Print_Area" localSheetId="1">'.01c &amp;.01d'!$A$1:$I$39</definedName>
    <definedName name="_xlnm.Print_Area" localSheetId="2">'.02a&amp;.02b'!$A$1:$H$45</definedName>
    <definedName name="_xlnm.Print_Area" localSheetId="4">'.04a &amp; .04b'!$A$1:$G$55</definedName>
    <definedName name="_xlnm.Print_Area" localSheetId="3">'03a &amp;.03b'!$A$1:$H$55</definedName>
  </definedNames>
  <calcPr calcId="145621"/>
</workbook>
</file>

<file path=xl/calcChain.xml><?xml version="1.0" encoding="utf-8"?>
<calcChain xmlns="http://schemas.openxmlformats.org/spreadsheetml/2006/main">
  <c r="I28" i="4" l="1"/>
  <c r="I13" i="4"/>
  <c r="G44" i="5" l="1"/>
  <c r="H30" i="2" l="1"/>
  <c r="G32" i="2"/>
  <c r="H34" i="1" l="1"/>
  <c r="H35" i="1" l="1"/>
  <c r="H36" i="1"/>
  <c r="H33" i="1"/>
  <c r="H32" i="1"/>
  <c r="H31" i="1"/>
  <c r="H30" i="1"/>
  <c r="H13" i="2"/>
  <c r="H13" i="1"/>
  <c r="G35" i="3"/>
  <c r="G37" i="3"/>
  <c r="G36" i="3"/>
  <c r="G31" i="3"/>
  <c r="G33" i="3"/>
  <c r="G32" i="3"/>
  <c r="H28" i="1" l="1"/>
  <c r="G29" i="3"/>
  <c r="G13" i="3"/>
  <c r="C44" i="5" l="1"/>
  <c r="D44" i="5"/>
  <c r="E44" i="5"/>
  <c r="H28" i="4" l="1"/>
  <c r="H13" i="4"/>
  <c r="F37" i="3" l="1"/>
  <c r="F36" i="3"/>
  <c r="F35" i="3"/>
  <c r="F33" i="3"/>
  <c r="F32" i="3"/>
  <c r="F31" i="3"/>
  <c r="F29" i="3"/>
  <c r="F13" i="3"/>
  <c r="G38" i="2"/>
  <c r="G36" i="2"/>
  <c r="G35" i="2"/>
  <c r="G33" i="2"/>
  <c r="G30" i="2" s="1"/>
  <c r="G13" i="2"/>
  <c r="G36" i="1"/>
  <c r="G35" i="1"/>
  <c r="G34" i="1"/>
  <c r="G33" i="1"/>
  <c r="G32" i="1"/>
  <c r="G31" i="1"/>
  <c r="G30" i="1"/>
  <c r="G28" i="1"/>
  <c r="G13" i="1"/>
  <c r="E15" i="5"/>
  <c r="F28" i="1"/>
  <c r="F13" i="1"/>
  <c r="E13" i="3"/>
  <c r="D30" i="2"/>
  <c r="E30" i="2"/>
  <c r="D13" i="3"/>
  <c r="E13" i="2"/>
  <c r="F13" i="4"/>
  <c r="F28" i="4"/>
  <c r="E28" i="1"/>
  <c r="E13" i="1"/>
  <c r="D15" i="5"/>
  <c r="C15" i="5"/>
  <c r="D26" i="4"/>
  <c r="D28" i="1"/>
  <c r="D13" i="1"/>
</calcChain>
</file>

<file path=xl/sharedStrings.xml><?xml version="1.0" encoding="utf-8"?>
<sst xmlns="http://schemas.openxmlformats.org/spreadsheetml/2006/main" count="131" uniqueCount="49">
  <si>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</si>
  <si>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</si>
  <si>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</si>
  <si>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</si>
  <si>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</si>
  <si>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</si>
  <si>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</si>
  <si>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</si>
  <si>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</si>
  <si>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</si>
  <si>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</si>
  <si>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</si>
  <si>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</si>
  <si>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</si>
  <si>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</si>
  <si>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-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</si>
  <si>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</si>
  <si>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</si>
  <si>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</si>
  <si>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</si>
  <si>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</si>
  <si>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</si>
  <si>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</si>
  <si>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</si>
  <si>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</si>
  <si>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</si>
  <si>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</si>
  <si>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Number of  Approvals by Type of  Developments, Grand Cayman, 2005 -  2009</t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</si>
  <si>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</si>
  <si>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</si>
  <si>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</si>
  <si>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</si>
  <si>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</si>
  <si>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</si>
  <si>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</si>
  <si>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Total Transfers</t>
  </si>
  <si>
    <t xml:space="preserve">16.04b </t>
  </si>
  <si>
    <t>Agriculture</t>
  </si>
  <si>
    <t>STATISTICAL COMPENDIUM 2015</t>
  </si>
  <si>
    <t>Number of Planning Approvals by Type of  Development,                                             Grand Cayman, 2011 -  2015</t>
  </si>
  <si>
    <t>Value of Planning Approvals by Type of Development,                                                   Grand Cayman, 2011 - 2015</t>
  </si>
  <si>
    <t>Number of Planning Approvals by Type of Development,                                         Sister Islands, 2010 - 2015</t>
  </si>
  <si>
    <t>Value of Planning Approvals by Type of Development,                                            Sister Islands, 2010 - 2015</t>
  </si>
  <si>
    <t>Building Permits in Grand Cayman, 2011 - 2015</t>
  </si>
  <si>
    <t>Value of Building Permits in Grand Cayman, 2011 - 2015</t>
  </si>
  <si>
    <t>Number of Certificates of Occupancy by Type of Development,                                 Grand Cayman, 2010 - 2015</t>
  </si>
  <si>
    <t>Value of Certificates of Occupancy by Type of Development,                                    Grand Cayman, 2010 - 2015</t>
  </si>
  <si>
    <t>Land and Property Transfers, 2011 -  2015</t>
  </si>
  <si>
    <t>Charges Against Property and Land, 2011-2015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</si>
</sst>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/>
    <xf numFmtId="3" fontId="2" fillId="0" borderId="0" xfId="0" applyNumberFormat="1" applyFont="1" applyFill="1"/>
    <xf numFmtId="43" fontId="2" fillId="0" borderId="0" xfId="1" applyFont="1" applyFill="1"/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0" fontId="2" fillId="0" borderId="0" xfId="0" applyFont="1" applyFill="1" applyAlignment="1">
      <alignment horizontal="centerContinuous"/>
    </xf>
    <xf numFmtId="167" fontId="2" fillId="0" borderId="0" xfId="1" applyNumberFormat="1" applyFont="1" applyFill="1"/>
    <xf numFmtId="9" fontId="2" fillId="0" borderId="0" xfId="2" applyNumberFormat="1" applyFont="1" applyFill="1"/>
    <xf numFmtId="0" fontId="0" fillId="0" borderId="0" xfId="0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Border="1" applyAlignment="1"/>
    <xf numFmtId="167" fontId="2" fillId="0" borderId="0" xfId="0" applyNumberFormat="1" applyFont="1" applyFill="1"/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 vertical="top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Border="1" applyAlignment="1">
      <alignment horizontal="right"/>
    </xf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38100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228600</xdr:colOff>
          <xdr:row>2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28574</xdr:colOff>
          <xdr:row>0</xdr:row>
          <xdr:rowOff>28575</xdr:rowOff>
        </xdr:from>
        <xdr:to>
          <xdr:col>1</xdr:col>
          <xdr:colOff>38099</xdr:colOff>
          <xdr:row>3</xdr:row>
          <xdr:rowOff>9526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19049</xdr:rowOff>
        </xdr:from>
        <xdr:to>
          <xdr:col>1</xdr:col>
          <xdr:colOff>9525</xdr:colOff>
          <xdr:row>3</xdr:row>
          <xdr:rowOff>24273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9525</xdr:rowOff>
        </xdr:from>
        <xdr:to>
          <xdr:col>0</xdr:col>
          <xdr:colOff>686506</xdr:colOff>
          <xdr:row>2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abSelected="1" zoomScaleNormal="100" zoomScaleSheetLayoutView="100" workbookViewId="0">
      <selection activeCell="H4" sqref="H4"/>
    </sheetView>
  </sheetViews>
  <sheetFormatPr defaultColWidth="12.28515625" defaultRowHeight="12.75" x14ac:dyDescent="0.2"/>
  <cols>
    <col min="1" max="1" width="9" style="1" customWidth="1"/>
    <col min="2" max="2" width="6.85546875" style="1" customWidth="1"/>
    <col min="3" max="3" width="23.140625" style="1" customWidth="1"/>
    <col min="4" max="7" width="10.140625" style="1" customWidth="1"/>
    <col min="8" max="8" width="12.28515625" style="1" customWidth="1"/>
    <col min="9" max="10" width="12.28515625" style="1"/>
    <col min="11" max="11" width="19.140625" style="1" customWidth="1"/>
    <col min="12" max="255" width="12.28515625" style="1"/>
    <col min="256" max="256" width="4.42578125" style="1" customWidth="1"/>
    <col min="257" max="257" width="23.140625" style="1" customWidth="1"/>
    <col min="258" max="262" width="12.28515625" style="1" customWidth="1"/>
    <col min="263" max="263" width="4.42578125" style="1" customWidth="1"/>
    <col min="264" max="511" width="12.28515625" style="1"/>
    <col min="512" max="512" width="4.42578125" style="1" customWidth="1"/>
    <col min="513" max="513" width="23.140625" style="1" customWidth="1"/>
    <col min="514" max="518" width="12.28515625" style="1" customWidth="1"/>
    <col min="519" max="519" width="4.42578125" style="1" customWidth="1"/>
    <col min="520" max="767" width="12.28515625" style="1"/>
    <col min="768" max="768" width="4.42578125" style="1" customWidth="1"/>
    <col min="769" max="769" width="23.140625" style="1" customWidth="1"/>
    <col min="770" max="774" width="12.28515625" style="1" customWidth="1"/>
    <col min="775" max="775" width="4.42578125" style="1" customWidth="1"/>
    <col min="776" max="1023" width="12.28515625" style="1"/>
    <col min="1024" max="1024" width="4.42578125" style="1" customWidth="1"/>
    <col min="1025" max="1025" width="23.140625" style="1" customWidth="1"/>
    <col min="1026" max="1030" width="12.28515625" style="1" customWidth="1"/>
    <col min="1031" max="1031" width="4.42578125" style="1" customWidth="1"/>
    <col min="1032" max="1279" width="12.28515625" style="1"/>
    <col min="1280" max="1280" width="4.42578125" style="1" customWidth="1"/>
    <col min="1281" max="1281" width="23.140625" style="1" customWidth="1"/>
    <col min="1282" max="1286" width="12.28515625" style="1" customWidth="1"/>
    <col min="1287" max="1287" width="4.42578125" style="1" customWidth="1"/>
    <col min="1288" max="1535" width="12.28515625" style="1"/>
    <col min="1536" max="1536" width="4.42578125" style="1" customWidth="1"/>
    <col min="1537" max="1537" width="23.140625" style="1" customWidth="1"/>
    <col min="1538" max="1542" width="12.28515625" style="1" customWidth="1"/>
    <col min="1543" max="1543" width="4.42578125" style="1" customWidth="1"/>
    <col min="1544" max="1791" width="12.28515625" style="1"/>
    <col min="1792" max="1792" width="4.42578125" style="1" customWidth="1"/>
    <col min="1793" max="1793" width="23.140625" style="1" customWidth="1"/>
    <col min="1794" max="1798" width="12.28515625" style="1" customWidth="1"/>
    <col min="1799" max="1799" width="4.42578125" style="1" customWidth="1"/>
    <col min="1800" max="2047" width="12.28515625" style="1"/>
    <col min="2048" max="2048" width="4.42578125" style="1" customWidth="1"/>
    <col min="2049" max="2049" width="23.140625" style="1" customWidth="1"/>
    <col min="2050" max="2054" width="12.28515625" style="1" customWidth="1"/>
    <col min="2055" max="2055" width="4.42578125" style="1" customWidth="1"/>
    <col min="2056" max="2303" width="12.28515625" style="1"/>
    <col min="2304" max="2304" width="4.42578125" style="1" customWidth="1"/>
    <col min="2305" max="2305" width="23.140625" style="1" customWidth="1"/>
    <col min="2306" max="2310" width="12.28515625" style="1" customWidth="1"/>
    <col min="2311" max="2311" width="4.42578125" style="1" customWidth="1"/>
    <col min="2312" max="2559" width="12.28515625" style="1"/>
    <col min="2560" max="2560" width="4.42578125" style="1" customWidth="1"/>
    <col min="2561" max="2561" width="23.140625" style="1" customWidth="1"/>
    <col min="2562" max="2566" width="12.28515625" style="1" customWidth="1"/>
    <col min="2567" max="2567" width="4.42578125" style="1" customWidth="1"/>
    <col min="2568" max="2815" width="12.28515625" style="1"/>
    <col min="2816" max="2816" width="4.42578125" style="1" customWidth="1"/>
    <col min="2817" max="2817" width="23.140625" style="1" customWidth="1"/>
    <col min="2818" max="2822" width="12.28515625" style="1" customWidth="1"/>
    <col min="2823" max="2823" width="4.42578125" style="1" customWidth="1"/>
    <col min="2824" max="3071" width="12.28515625" style="1"/>
    <col min="3072" max="3072" width="4.42578125" style="1" customWidth="1"/>
    <col min="3073" max="3073" width="23.140625" style="1" customWidth="1"/>
    <col min="3074" max="3078" width="12.28515625" style="1" customWidth="1"/>
    <col min="3079" max="3079" width="4.42578125" style="1" customWidth="1"/>
    <col min="3080" max="3327" width="12.28515625" style="1"/>
    <col min="3328" max="3328" width="4.42578125" style="1" customWidth="1"/>
    <col min="3329" max="3329" width="23.140625" style="1" customWidth="1"/>
    <col min="3330" max="3334" width="12.28515625" style="1" customWidth="1"/>
    <col min="3335" max="3335" width="4.42578125" style="1" customWidth="1"/>
    <col min="3336" max="3583" width="12.28515625" style="1"/>
    <col min="3584" max="3584" width="4.42578125" style="1" customWidth="1"/>
    <col min="3585" max="3585" width="23.140625" style="1" customWidth="1"/>
    <col min="3586" max="3590" width="12.28515625" style="1" customWidth="1"/>
    <col min="3591" max="3591" width="4.42578125" style="1" customWidth="1"/>
    <col min="3592" max="3839" width="12.28515625" style="1"/>
    <col min="3840" max="3840" width="4.42578125" style="1" customWidth="1"/>
    <col min="3841" max="3841" width="23.140625" style="1" customWidth="1"/>
    <col min="3842" max="3846" width="12.28515625" style="1" customWidth="1"/>
    <col min="3847" max="3847" width="4.42578125" style="1" customWidth="1"/>
    <col min="3848" max="4095" width="12.28515625" style="1"/>
    <col min="4096" max="4096" width="4.42578125" style="1" customWidth="1"/>
    <col min="4097" max="4097" width="23.140625" style="1" customWidth="1"/>
    <col min="4098" max="4102" width="12.28515625" style="1" customWidth="1"/>
    <col min="4103" max="4103" width="4.42578125" style="1" customWidth="1"/>
    <col min="4104" max="4351" width="12.28515625" style="1"/>
    <col min="4352" max="4352" width="4.42578125" style="1" customWidth="1"/>
    <col min="4353" max="4353" width="23.140625" style="1" customWidth="1"/>
    <col min="4354" max="4358" width="12.28515625" style="1" customWidth="1"/>
    <col min="4359" max="4359" width="4.42578125" style="1" customWidth="1"/>
    <col min="4360" max="4607" width="12.28515625" style="1"/>
    <col min="4608" max="4608" width="4.42578125" style="1" customWidth="1"/>
    <col min="4609" max="4609" width="23.140625" style="1" customWidth="1"/>
    <col min="4610" max="4614" width="12.28515625" style="1" customWidth="1"/>
    <col min="4615" max="4615" width="4.42578125" style="1" customWidth="1"/>
    <col min="4616" max="4863" width="12.28515625" style="1"/>
    <col min="4864" max="4864" width="4.42578125" style="1" customWidth="1"/>
    <col min="4865" max="4865" width="23.140625" style="1" customWidth="1"/>
    <col min="4866" max="4870" width="12.28515625" style="1" customWidth="1"/>
    <col min="4871" max="4871" width="4.42578125" style="1" customWidth="1"/>
    <col min="4872" max="5119" width="12.28515625" style="1"/>
    <col min="5120" max="5120" width="4.42578125" style="1" customWidth="1"/>
    <col min="5121" max="5121" width="23.140625" style="1" customWidth="1"/>
    <col min="5122" max="5126" width="12.28515625" style="1" customWidth="1"/>
    <col min="5127" max="5127" width="4.42578125" style="1" customWidth="1"/>
    <col min="5128" max="5375" width="12.28515625" style="1"/>
    <col min="5376" max="5376" width="4.42578125" style="1" customWidth="1"/>
    <col min="5377" max="5377" width="23.140625" style="1" customWidth="1"/>
    <col min="5378" max="5382" width="12.28515625" style="1" customWidth="1"/>
    <col min="5383" max="5383" width="4.42578125" style="1" customWidth="1"/>
    <col min="5384" max="5631" width="12.28515625" style="1"/>
    <col min="5632" max="5632" width="4.42578125" style="1" customWidth="1"/>
    <col min="5633" max="5633" width="23.140625" style="1" customWidth="1"/>
    <col min="5634" max="5638" width="12.28515625" style="1" customWidth="1"/>
    <col min="5639" max="5639" width="4.42578125" style="1" customWidth="1"/>
    <col min="5640" max="5887" width="12.28515625" style="1"/>
    <col min="5888" max="5888" width="4.42578125" style="1" customWidth="1"/>
    <col min="5889" max="5889" width="23.140625" style="1" customWidth="1"/>
    <col min="5890" max="5894" width="12.28515625" style="1" customWidth="1"/>
    <col min="5895" max="5895" width="4.42578125" style="1" customWidth="1"/>
    <col min="5896" max="6143" width="12.28515625" style="1"/>
    <col min="6144" max="6144" width="4.42578125" style="1" customWidth="1"/>
    <col min="6145" max="6145" width="23.140625" style="1" customWidth="1"/>
    <col min="6146" max="6150" width="12.28515625" style="1" customWidth="1"/>
    <col min="6151" max="6151" width="4.42578125" style="1" customWidth="1"/>
    <col min="6152" max="6399" width="12.28515625" style="1"/>
    <col min="6400" max="6400" width="4.42578125" style="1" customWidth="1"/>
    <col min="6401" max="6401" width="23.140625" style="1" customWidth="1"/>
    <col min="6402" max="6406" width="12.28515625" style="1" customWidth="1"/>
    <col min="6407" max="6407" width="4.42578125" style="1" customWidth="1"/>
    <col min="6408" max="6655" width="12.28515625" style="1"/>
    <col min="6656" max="6656" width="4.42578125" style="1" customWidth="1"/>
    <col min="6657" max="6657" width="23.140625" style="1" customWidth="1"/>
    <col min="6658" max="6662" width="12.28515625" style="1" customWidth="1"/>
    <col min="6663" max="6663" width="4.42578125" style="1" customWidth="1"/>
    <col min="6664" max="6911" width="12.28515625" style="1"/>
    <col min="6912" max="6912" width="4.42578125" style="1" customWidth="1"/>
    <col min="6913" max="6913" width="23.140625" style="1" customWidth="1"/>
    <col min="6914" max="6918" width="12.28515625" style="1" customWidth="1"/>
    <col min="6919" max="6919" width="4.42578125" style="1" customWidth="1"/>
    <col min="6920" max="7167" width="12.28515625" style="1"/>
    <col min="7168" max="7168" width="4.42578125" style="1" customWidth="1"/>
    <col min="7169" max="7169" width="23.140625" style="1" customWidth="1"/>
    <col min="7170" max="7174" width="12.28515625" style="1" customWidth="1"/>
    <col min="7175" max="7175" width="4.42578125" style="1" customWidth="1"/>
    <col min="7176" max="7423" width="12.28515625" style="1"/>
    <col min="7424" max="7424" width="4.42578125" style="1" customWidth="1"/>
    <col min="7425" max="7425" width="23.140625" style="1" customWidth="1"/>
    <col min="7426" max="7430" width="12.28515625" style="1" customWidth="1"/>
    <col min="7431" max="7431" width="4.42578125" style="1" customWidth="1"/>
    <col min="7432" max="7679" width="12.28515625" style="1"/>
    <col min="7680" max="7680" width="4.42578125" style="1" customWidth="1"/>
    <col min="7681" max="7681" width="23.140625" style="1" customWidth="1"/>
    <col min="7682" max="7686" width="12.28515625" style="1" customWidth="1"/>
    <col min="7687" max="7687" width="4.42578125" style="1" customWidth="1"/>
    <col min="7688" max="7935" width="12.28515625" style="1"/>
    <col min="7936" max="7936" width="4.42578125" style="1" customWidth="1"/>
    <col min="7937" max="7937" width="23.140625" style="1" customWidth="1"/>
    <col min="7938" max="7942" width="12.28515625" style="1" customWidth="1"/>
    <col min="7943" max="7943" width="4.42578125" style="1" customWidth="1"/>
    <col min="7944" max="8191" width="12.28515625" style="1"/>
    <col min="8192" max="8192" width="4.42578125" style="1" customWidth="1"/>
    <col min="8193" max="8193" width="23.140625" style="1" customWidth="1"/>
    <col min="8194" max="8198" width="12.28515625" style="1" customWidth="1"/>
    <col min="8199" max="8199" width="4.42578125" style="1" customWidth="1"/>
    <col min="8200" max="8447" width="12.28515625" style="1"/>
    <col min="8448" max="8448" width="4.42578125" style="1" customWidth="1"/>
    <col min="8449" max="8449" width="23.140625" style="1" customWidth="1"/>
    <col min="8450" max="8454" width="12.28515625" style="1" customWidth="1"/>
    <col min="8455" max="8455" width="4.42578125" style="1" customWidth="1"/>
    <col min="8456" max="8703" width="12.28515625" style="1"/>
    <col min="8704" max="8704" width="4.42578125" style="1" customWidth="1"/>
    <col min="8705" max="8705" width="23.140625" style="1" customWidth="1"/>
    <col min="8706" max="8710" width="12.28515625" style="1" customWidth="1"/>
    <col min="8711" max="8711" width="4.42578125" style="1" customWidth="1"/>
    <col min="8712" max="8959" width="12.28515625" style="1"/>
    <col min="8960" max="8960" width="4.42578125" style="1" customWidth="1"/>
    <col min="8961" max="8961" width="23.140625" style="1" customWidth="1"/>
    <col min="8962" max="8966" width="12.28515625" style="1" customWidth="1"/>
    <col min="8967" max="8967" width="4.42578125" style="1" customWidth="1"/>
    <col min="8968" max="9215" width="12.28515625" style="1"/>
    <col min="9216" max="9216" width="4.42578125" style="1" customWidth="1"/>
    <col min="9217" max="9217" width="23.140625" style="1" customWidth="1"/>
    <col min="9218" max="9222" width="12.28515625" style="1" customWidth="1"/>
    <col min="9223" max="9223" width="4.42578125" style="1" customWidth="1"/>
    <col min="9224" max="9471" width="12.28515625" style="1"/>
    <col min="9472" max="9472" width="4.42578125" style="1" customWidth="1"/>
    <col min="9473" max="9473" width="23.140625" style="1" customWidth="1"/>
    <col min="9474" max="9478" width="12.28515625" style="1" customWidth="1"/>
    <col min="9479" max="9479" width="4.42578125" style="1" customWidth="1"/>
    <col min="9480" max="9727" width="12.28515625" style="1"/>
    <col min="9728" max="9728" width="4.42578125" style="1" customWidth="1"/>
    <col min="9729" max="9729" width="23.140625" style="1" customWidth="1"/>
    <col min="9730" max="9734" width="12.28515625" style="1" customWidth="1"/>
    <col min="9735" max="9735" width="4.42578125" style="1" customWidth="1"/>
    <col min="9736" max="9983" width="12.28515625" style="1"/>
    <col min="9984" max="9984" width="4.42578125" style="1" customWidth="1"/>
    <col min="9985" max="9985" width="23.140625" style="1" customWidth="1"/>
    <col min="9986" max="9990" width="12.28515625" style="1" customWidth="1"/>
    <col min="9991" max="9991" width="4.42578125" style="1" customWidth="1"/>
    <col min="9992" max="10239" width="12.28515625" style="1"/>
    <col min="10240" max="10240" width="4.42578125" style="1" customWidth="1"/>
    <col min="10241" max="10241" width="23.140625" style="1" customWidth="1"/>
    <col min="10242" max="10246" width="12.28515625" style="1" customWidth="1"/>
    <col min="10247" max="10247" width="4.42578125" style="1" customWidth="1"/>
    <col min="10248" max="10495" width="12.28515625" style="1"/>
    <col min="10496" max="10496" width="4.42578125" style="1" customWidth="1"/>
    <col min="10497" max="10497" width="23.140625" style="1" customWidth="1"/>
    <col min="10498" max="10502" width="12.28515625" style="1" customWidth="1"/>
    <col min="10503" max="10503" width="4.42578125" style="1" customWidth="1"/>
    <col min="10504" max="10751" width="12.28515625" style="1"/>
    <col min="10752" max="10752" width="4.42578125" style="1" customWidth="1"/>
    <col min="10753" max="10753" width="23.140625" style="1" customWidth="1"/>
    <col min="10754" max="10758" width="12.28515625" style="1" customWidth="1"/>
    <col min="10759" max="10759" width="4.42578125" style="1" customWidth="1"/>
    <col min="10760" max="11007" width="12.28515625" style="1"/>
    <col min="11008" max="11008" width="4.42578125" style="1" customWidth="1"/>
    <col min="11009" max="11009" width="23.140625" style="1" customWidth="1"/>
    <col min="11010" max="11014" width="12.28515625" style="1" customWidth="1"/>
    <col min="11015" max="11015" width="4.42578125" style="1" customWidth="1"/>
    <col min="11016" max="11263" width="12.28515625" style="1"/>
    <col min="11264" max="11264" width="4.42578125" style="1" customWidth="1"/>
    <col min="11265" max="11265" width="23.140625" style="1" customWidth="1"/>
    <col min="11266" max="11270" width="12.28515625" style="1" customWidth="1"/>
    <col min="11271" max="11271" width="4.42578125" style="1" customWidth="1"/>
    <col min="11272" max="11519" width="12.28515625" style="1"/>
    <col min="11520" max="11520" width="4.42578125" style="1" customWidth="1"/>
    <col min="11521" max="11521" width="23.140625" style="1" customWidth="1"/>
    <col min="11522" max="11526" width="12.28515625" style="1" customWidth="1"/>
    <col min="11527" max="11527" width="4.42578125" style="1" customWidth="1"/>
    <col min="11528" max="11775" width="12.28515625" style="1"/>
    <col min="11776" max="11776" width="4.42578125" style="1" customWidth="1"/>
    <col min="11777" max="11777" width="23.140625" style="1" customWidth="1"/>
    <col min="11778" max="11782" width="12.28515625" style="1" customWidth="1"/>
    <col min="11783" max="11783" width="4.42578125" style="1" customWidth="1"/>
    <col min="11784" max="12031" width="12.28515625" style="1"/>
    <col min="12032" max="12032" width="4.42578125" style="1" customWidth="1"/>
    <col min="12033" max="12033" width="23.140625" style="1" customWidth="1"/>
    <col min="12034" max="12038" width="12.28515625" style="1" customWidth="1"/>
    <col min="12039" max="12039" width="4.42578125" style="1" customWidth="1"/>
    <col min="12040" max="12287" width="12.28515625" style="1"/>
    <col min="12288" max="12288" width="4.42578125" style="1" customWidth="1"/>
    <col min="12289" max="12289" width="23.140625" style="1" customWidth="1"/>
    <col min="12290" max="12294" width="12.28515625" style="1" customWidth="1"/>
    <col min="12295" max="12295" width="4.42578125" style="1" customWidth="1"/>
    <col min="12296" max="12543" width="12.28515625" style="1"/>
    <col min="12544" max="12544" width="4.42578125" style="1" customWidth="1"/>
    <col min="12545" max="12545" width="23.140625" style="1" customWidth="1"/>
    <col min="12546" max="12550" width="12.28515625" style="1" customWidth="1"/>
    <col min="12551" max="12551" width="4.42578125" style="1" customWidth="1"/>
    <col min="12552" max="12799" width="12.28515625" style="1"/>
    <col min="12800" max="12800" width="4.42578125" style="1" customWidth="1"/>
    <col min="12801" max="12801" width="23.140625" style="1" customWidth="1"/>
    <col min="12802" max="12806" width="12.28515625" style="1" customWidth="1"/>
    <col min="12807" max="12807" width="4.42578125" style="1" customWidth="1"/>
    <col min="12808" max="13055" width="12.28515625" style="1"/>
    <col min="13056" max="13056" width="4.42578125" style="1" customWidth="1"/>
    <col min="13057" max="13057" width="23.140625" style="1" customWidth="1"/>
    <col min="13058" max="13062" width="12.28515625" style="1" customWidth="1"/>
    <col min="13063" max="13063" width="4.42578125" style="1" customWidth="1"/>
    <col min="13064" max="13311" width="12.28515625" style="1"/>
    <col min="13312" max="13312" width="4.42578125" style="1" customWidth="1"/>
    <col min="13313" max="13313" width="23.140625" style="1" customWidth="1"/>
    <col min="13314" max="13318" width="12.28515625" style="1" customWidth="1"/>
    <col min="13319" max="13319" width="4.42578125" style="1" customWidth="1"/>
    <col min="13320" max="13567" width="12.28515625" style="1"/>
    <col min="13568" max="13568" width="4.42578125" style="1" customWidth="1"/>
    <col min="13569" max="13569" width="23.140625" style="1" customWidth="1"/>
    <col min="13570" max="13574" width="12.28515625" style="1" customWidth="1"/>
    <col min="13575" max="13575" width="4.42578125" style="1" customWidth="1"/>
    <col min="13576" max="13823" width="12.28515625" style="1"/>
    <col min="13824" max="13824" width="4.42578125" style="1" customWidth="1"/>
    <col min="13825" max="13825" width="23.140625" style="1" customWidth="1"/>
    <col min="13826" max="13830" width="12.28515625" style="1" customWidth="1"/>
    <col min="13831" max="13831" width="4.42578125" style="1" customWidth="1"/>
    <col min="13832" max="14079" width="12.28515625" style="1"/>
    <col min="14080" max="14080" width="4.42578125" style="1" customWidth="1"/>
    <col min="14081" max="14081" width="23.140625" style="1" customWidth="1"/>
    <col min="14082" max="14086" width="12.28515625" style="1" customWidth="1"/>
    <col min="14087" max="14087" width="4.42578125" style="1" customWidth="1"/>
    <col min="14088" max="14335" width="12.28515625" style="1"/>
    <col min="14336" max="14336" width="4.42578125" style="1" customWidth="1"/>
    <col min="14337" max="14337" width="23.140625" style="1" customWidth="1"/>
    <col min="14338" max="14342" width="12.28515625" style="1" customWidth="1"/>
    <col min="14343" max="14343" width="4.42578125" style="1" customWidth="1"/>
    <col min="14344" max="14591" width="12.28515625" style="1"/>
    <col min="14592" max="14592" width="4.42578125" style="1" customWidth="1"/>
    <col min="14593" max="14593" width="23.140625" style="1" customWidth="1"/>
    <col min="14594" max="14598" width="12.28515625" style="1" customWidth="1"/>
    <col min="14599" max="14599" width="4.42578125" style="1" customWidth="1"/>
    <col min="14600" max="14847" width="12.28515625" style="1"/>
    <col min="14848" max="14848" width="4.42578125" style="1" customWidth="1"/>
    <col min="14849" max="14849" width="23.140625" style="1" customWidth="1"/>
    <col min="14850" max="14854" width="12.28515625" style="1" customWidth="1"/>
    <col min="14855" max="14855" width="4.42578125" style="1" customWidth="1"/>
    <col min="14856" max="15103" width="12.28515625" style="1"/>
    <col min="15104" max="15104" width="4.42578125" style="1" customWidth="1"/>
    <col min="15105" max="15105" width="23.140625" style="1" customWidth="1"/>
    <col min="15106" max="15110" width="12.28515625" style="1" customWidth="1"/>
    <col min="15111" max="15111" width="4.42578125" style="1" customWidth="1"/>
    <col min="15112" max="15359" width="12.28515625" style="1"/>
    <col min="15360" max="15360" width="4.42578125" style="1" customWidth="1"/>
    <col min="15361" max="15361" width="23.140625" style="1" customWidth="1"/>
    <col min="15362" max="15366" width="12.28515625" style="1" customWidth="1"/>
    <col min="15367" max="15367" width="4.42578125" style="1" customWidth="1"/>
    <col min="15368" max="15615" width="12.28515625" style="1"/>
    <col min="15616" max="15616" width="4.42578125" style="1" customWidth="1"/>
    <col min="15617" max="15617" width="23.140625" style="1" customWidth="1"/>
    <col min="15618" max="15622" width="12.28515625" style="1" customWidth="1"/>
    <col min="15623" max="15623" width="4.42578125" style="1" customWidth="1"/>
    <col min="15624" max="15871" width="12.28515625" style="1"/>
    <col min="15872" max="15872" width="4.42578125" style="1" customWidth="1"/>
    <col min="15873" max="15873" width="23.140625" style="1" customWidth="1"/>
    <col min="15874" max="15878" width="12.28515625" style="1" customWidth="1"/>
    <col min="15879" max="15879" width="4.42578125" style="1" customWidth="1"/>
    <col min="15880" max="16127" width="12.28515625" style="1"/>
    <col min="16128" max="16128" width="4.42578125" style="1" customWidth="1"/>
    <col min="16129" max="16129" width="23.140625" style="1" customWidth="1"/>
    <col min="16130" max="16134" width="12.28515625" style="1" customWidth="1"/>
    <col min="16135" max="16135" width="4.42578125" style="1" customWidth="1"/>
    <col min="16136" max="16384" width="12.28515625" style="1"/>
  </cols>
  <sheetData>
    <row r="1" spans="1:42" x14ac:dyDescent="0.2">
      <c r="E1" s="2" t="s">
        <v>27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2">
      <c r="H2" s="3" t="s">
        <v>38</v>
      </c>
    </row>
    <row r="4" spans="1:42" x14ac:dyDescent="0.2">
      <c r="D4" s="4"/>
    </row>
    <row r="5" spans="1:42" ht="9" customHeight="1" x14ac:dyDescent="0.2"/>
    <row r="8" spans="1:42" ht="30" customHeight="1" x14ac:dyDescent="0.2">
      <c r="B8" s="5" t="s">
        <v>11</v>
      </c>
      <c r="C8" s="6" t="s">
        <v>39</v>
      </c>
      <c r="D8" s="6"/>
      <c r="E8" s="6"/>
      <c r="F8" s="6"/>
      <c r="G8" s="6"/>
      <c r="H8" s="6"/>
    </row>
    <row r="9" spans="1:42" ht="12.75" customHeight="1" x14ac:dyDescent="0.2">
      <c r="A9" s="7"/>
      <c r="B9" s="5"/>
      <c r="D9" s="8"/>
      <c r="E9" s="8"/>
    </row>
    <row r="10" spans="1:42" ht="12.75" customHeight="1" x14ac:dyDescent="0.2">
      <c r="A10" s="7"/>
      <c r="B10" s="7"/>
      <c r="C10" s="5"/>
      <c r="D10" s="9"/>
      <c r="E10" s="9"/>
    </row>
    <row r="11" spans="1:42" x14ac:dyDescent="0.2">
      <c r="A11" s="10"/>
      <c r="B11" s="10"/>
      <c r="C11" s="11" t="s">
        <v>0</v>
      </c>
      <c r="D11" s="12">
        <v>2011</v>
      </c>
      <c r="E11" s="12">
        <v>2012</v>
      </c>
      <c r="F11" s="12">
        <v>2013</v>
      </c>
      <c r="G11" s="12">
        <v>2014</v>
      </c>
      <c r="H11" s="12">
        <v>2015</v>
      </c>
    </row>
    <row r="12" spans="1:42" x14ac:dyDescent="0.2">
      <c r="A12" s="10"/>
      <c r="B12" s="10"/>
      <c r="C12" s="13"/>
    </row>
    <row r="13" spans="1:42" x14ac:dyDescent="0.2">
      <c r="A13" s="10"/>
      <c r="B13" s="10"/>
      <c r="C13" s="14" t="s">
        <v>1</v>
      </c>
      <c r="D13" s="15">
        <f t="shared" ref="D13:E13" si="0">SUM(D15:D21)</f>
        <v>939</v>
      </c>
      <c r="E13" s="15">
        <f t="shared" si="0"/>
        <v>990</v>
      </c>
      <c r="F13" s="15">
        <f>SUM(F15:F21)</f>
        <v>879</v>
      </c>
      <c r="G13" s="15">
        <f>SUM(G15:G21)</f>
        <v>970</v>
      </c>
      <c r="H13" s="15">
        <f>SUM(H15:H21)</f>
        <v>927</v>
      </c>
    </row>
    <row r="15" spans="1:42" x14ac:dyDescent="0.2">
      <c r="C15" s="1" t="s">
        <v>30</v>
      </c>
      <c r="D15" s="16">
        <v>332</v>
      </c>
      <c r="E15" s="16">
        <v>313</v>
      </c>
      <c r="F15" s="16">
        <v>244</v>
      </c>
      <c r="G15" s="16">
        <v>225</v>
      </c>
      <c r="H15" s="16">
        <v>225</v>
      </c>
    </row>
    <row r="16" spans="1:42" x14ac:dyDescent="0.2">
      <c r="C16" s="17" t="s">
        <v>2</v>
      </c>
      <c r="D16" s="16">
        <v>52</v>
      </c>
      <c r="E16" s="16">
        <v>38</v>
      </c>
      <c r="F16" s="16">
        <v>31</v>
      </c>
      <c r="G16" s="16">
        <v>56</v>
      </c>
      <c r="H16" s="16">
        <v>42</v>
      </c>
    </row>
    <row r="17" spans="1:12" x14ac:dyDescent="0.2">
      <c r="C17" s="1" t="s">
        <v>3</v>
      </c>
      <c r="D17" s="16">
        <v>36</v>
      </c>
      <c r="E17" s="16">
        <v>46</v>
      </c>
      <c r="F17" s="16">
        <v>51</v>
      </c>
      <c r="G17" s="16">
        <v>24</v>
      </c>
      <c r="H17" s="16">
        <v>31</v>
      </c>
      <c r="K17" s="16"/>
      <c r="L17" s="16"/>
    </row>
    <row r="18" spans="1:12" x14ac:dyDescent="0.2">
      <c r="C18" s="1" t="s">
        <v>4</v>
      </c>
      <c r="D18" s="16">
        <v>9</v>
      </c>
      <c r="E18" s="16">
        <v>16</v>
      </c>
      <c r="F18" s="16">
        <v>13</v>
      </c>
      <c r="G18" s="16">
        <v>6</v>
      </c>
      <c r="H18" s="16">
        <v>14</v>
      </c>
      <c r="K18" s="16"/>
      <c r="L18" s="16"/>
    </row>
    <row r="19" spans="1:12" x14ac:dyDescent="0.2">
      <c r="C19" s="18" t="s">
        <v>5</v>
      </c>
      <c r="D19" s="16">
        <v>0</v>
      </c>
      <c r="E19" s="16">
        <v>0</v>
      </c>
      <c r="F19" s="16">
        <v>3</v>
      </c>
      <c r="G19" s="16">
        <v>2</v>
      </c>
      <c r="H19" s="16">
        <v>1</v>
      </c>
      <c r="J19" s="3"/>
      <c r="K19" s="3"/>
      <c r="L19" s="3"/>
    </row>
    <row r="20" spans="1:12" x14ac:dyDescent="0.2">
      <c r="C20" s="10" t="s">
        <v>6</v>
      </c>
      <c r="D20" s="19">
        <v>14</v>
      </c>
      <c r="E20" s="19">
        <v>7</v>
      </c>
      <c r="F20" s="19">
        <v>7</v>
      </c>
      <c r="G20" s="19">
        <v>14</v>
      </c>
      <c r="H20" s="19">
        <v>15</v>
      </c>
      <c r="K20" s="16"/>
      <c r="L20" s="16"/>
    </row>
    <row r="21" spans="1:12" x14ac:dyDescent="0.2">
      <c r="C21" s="20" t="s">
        <v>7</v>
      </c>
      <c r="D21" s="21">
        <v>496</v>
      </c>
      <c r="E21" s="21">
        <v>570</v>
      </c>
      <c r="F21" s="21">
        <v>530</v>
      </c>
      <c r="G21" s="21">
        <v>643</v>
      </c>
      <c r="H21" s="21">
        <v>599</v>
      </c>
      <c r="K21" s="16"/>
      <c r="L21" s="16"/>
    </row>
    <row r="22" spans="1:12" s="10" customFormat="1" x14ac:dyDescent="0.2">
      <c r="A22" s="1"/>
      <c r="B22" s="1"/>
      <c r="C22" s="7"/>
      <c r="D22" s="1"/>
      <c r="E22" s="1"/>
      <c r="K22" s="19"/>
      <c r="L22" s="19"/>
    </row>
    <row r="23" spans="1:12" ht="27" customHeight="1" x14ac:dyDescent="0.2">
      <c r="B23" s="5" t="s">
        <v>12</v>
      </c>
      <c r="C23" s="22" t="s">
        <v>40</v>
      </c>
      <c r="D23" s="22"/>
      <c r="E23" s="22"/>
      <c r="F23" s="22"/>
      <c r="G23" s="22"/>
      <c r="H23" s="22"/>
      <c r="K23" s="16"/>
      <c r="L23" s="16"/>
    </row>
    <row r="24" spans="1:12" x14ac:dyDescent="0.2">
      <c r="B24" s="5"/>
      <c r="D24" s="39"/>
      <c r="E24" s="39"/>
      <c r="K24" s="16"/>
      <c r="L24" s="16"/>
    </row>
    <row r="25" spans="1:12" x14ac:dyDescent="0.2">
      <c r="F25" s="23"/>
      <c r="G25" s="23"/>
      <c r="H25" s="23" t="s">
        <v>8</v>
      </c>
      <c r="K25" s="16"/>
      <c r="L25" s="16"/>
    </row>
    <row r="26" spans="1:12" x14ac:dyDescent="0.2">
      <c r="A26" s="7"/>
      <c r="B26" s="7"/>
      <c r="C26" s="11" t="s">
        <v>0</v>
      </c>
      <c r="D26" s="12">
        <v>2011</v>
      </c>
      <c r="E26" s="12">
        <v>2012</v>
      </c>
      <c r="F26" s="12">
        <v>2013</v>
      </c>
      <c r="G26" s="12">
        <v>2014</v>
      </c>
      <c r="H26" s="12">
        <v>2015</v>
      </c>
    </row>
    <row r="27" spans="1:12" x14ac:dyDescent="0.2">
      <c r="A27" s="7"/>
      <c r="B27" s="7"/>
      <c r="C27" s="13"/>
      <c r="K27" s="16"/>
      <c r="L27" s="16"/>
    </row>
    <row r="28" spans="1:12" x14ac:dyDescent="0.2">
      <c r="A28" s="7"/>
      <c r="B28" s="7"/>
      <c r="C28" s="7" t="s">
        <v>1</v>
      </c>
      <c r="D28" s="24">
        <f t="shared" ref="D28:E28" si="1">SUM(D30:D36)</f>
        <v>241754.34123000002</v>
      </c>
      <c r="E28" s="24">
        <f t="shared" si="1"/>
        <v>152150</v>
      </c>
      <c r="F28" s="24">
        <f>SUM(F30:F36)</f>
        <v>453827.57527999999</v>
      </c>
      <c r="G28" s="24">
        <f>SUM(G30:G36)</f>
        <v>406181.24825000006</v>
      </c>
      <c r="H28" s="24">
        <f>SUM(H30:H36)</f>
        <v>452705.25</v>
      </c>
      <c r="K28" s="16"/>
      <c r="L28" s="25"/>
    </row>
    <row r="29" spans="1:12" ht="12.75" customHeight="1" x14ac:dyDescent="0.2">
      <c r="D29" s="16"/>
      <c r="E29" s="16"/>
      <c r="F29" s="16"/>
      <c r="K29" s="16"/>
      <c r="L29" s="25"/>
    </row>
    <row r="30" spans="1:12" ht="13.5" customHeight="1" x14ac:dyDescent="0.2">
      <c r="C30" s="1" t="s">
        <v>30</v>
      </c>
      <c r="D30" s="16">
        <v>116482.7004</v>
      </c>
      <c r="E30" s="16">
        <v>81874</v>
      </c>
      <c r="F30" s="16">
        <v>94954.696500000005</v>
      </c>
      <c r="G30" s="16">
        <f>122.0527588*1000</f>
        <v>122052.75880000001</v>
      </c>
      <c r="H30" s="16">
        <f>112.1873*1000</f>
        <v>112187.29999999999</v>
      </c>
      <c r="K30" s="16"/>
      <c r="L30" s="26"/>
    </row>
    <row r="31" spans="1:12" x14ac:dyDescent="0.2">
      <c r="C31" s="1" t="s">
        <v>9</v>
      </c>
      <c r="D31" s="16">
        <v>27534.59548</v>
      </c>
      <c r="E31" s="16">
        <v>17296</v>
      </c>
      <c r="F31" s="16">
        <v>47700.928</v>
      </c>
      <c r="G31" s="16">
        <f>132.5098568*1000</f>
        <v>132509.85680000001</v>
      </c>
      <c r="H31" s="16">
        <f>152.674*1000</f>
        <v>152674</v>
      </c>
      <c r="K31" s="16"/>
      <c r="L31" s="26"/>
    </row>
    <row r="32" spans="1:12" x14ac:dyDescent="0.2">
      <c r="C32" s="1" t="s">
        <v>3</v>
      </c>
      <c r="D32" s="16">
        <v>25755.422999999999</v>
      </c>
      <c r="E32" s="16">
        <v>11665</v>
      </c>
      <c r="F32" s="16">
        <v>118645.60950000001</v>
      </c>
      <c r="G32" s="16">
        <f>8.5997774*1000</f>
        <v>8599.7774000000009</v>
      </c>
      <c r="H32" s="16">
        <f>37.6417*1000</f>
        <v>37641.699999999997</v>
      </c>
    </row>
    <row r="33" spans="1:16" x14ac:dyDescent="0.2">
      <c r="C33" s="1" t="s">
        <v>4</v>
      </c>
      <c r="D33" s="16">
        <v>16553</v>
      </c>
      <c r="E33" s="16">
        <v>8060</v>
      </c>
      <c r="F33" s="16">
        <v>5174.2719999999999</v>
      </c>
      <c r="G33" s="16">
        <f>17.005*1000</f>
        <v>17005</v>
      </c>
      <c r="H33" s="16">
        <f>48.54648*1000</f>
        <v>48546.48</v>
      </c>
    </row>
    <row r="34" spans="1:16" x14ac:dyDescent="0.2">
      <c r="C34" s="1" t="s">
        <v>5</v>
      </c>
      <c r="D34" s="27">
        <v>0</v>
      </c>
      <c r="E34" s="27">
        <v>0</v>
      </c>
      <c r="F34" s="16">
        <v>143035</v>
      </c>
      <c r="G34" s="16">
        <f>4.64*1000</f>
        <v>4640</v>
      </c>
      <c r="H34" s="16">
        <f>0.06*1000</f>
        <v>60</v>
      </c>
    </row>
    <row r="35" spans="1:16" x14ac:dyDescent="0.2">
      <c r="C35" s="1" t="s">
        <v>6</v>
      </c>
      <c r="D35" s="16">
        <v>15135.5</v>
      </c>
      <c r="E35" s="16">
        <v>5193</v>
      </c>
      <c r="F35" s="16">
        <v>4418.5</v>
      </c>
      <c r="G35" s="16">
        <f>3.342*1000</f>
        <v>3342</v>
      </c>
      <c r="H35" s="16">
        <f>50.06493*1000</f>
        <v>50064.93</v>
      </c>
    </row>
    <row r="36" spans="1:16" x14ac:dyDescent="0.2">
      <c r="C36" s="20" t="s">
        <v>7</v>
      </c>
      <c r="D36" s="21">
        <v>40293.122350000012</v>
      </c>
      <c r="E36" s="21">
        <v>28062</v>
      </c>
      <c r="F36" s="21">
        <v>39898.569280000003</v>
      </c>
      <c r="G36" s="21">
        <f>118.03185525*1000</f>
        <v>118031.85525000001</v>
      </c>
      <c r="H36" s="21">
        <f>51.53084*1000</f>
        <v>51530.84</v>
      </c>
    </row>
    <row r="37" spans="1:16" x14ac:dyDescent="0.2">
      <c r="D37" s="28"/>
    </row>
    <row r="38" spans="1:16" x14ac:dyDescent="0.2">
      <c r="A38" s="29"/>
      <c r="B38" s="29"/>
      <c r="C38" s="17" t="s">
        <v>10</v>
      </c>
      <c r="D38" s="28"/>
      <c r="H38" s="28"/>
    </row>
    <row r="40" spans="1:16" x14ac:dyDescent="0.2">
      <c r="C40" s="17"/>
    </row>
    <row r="44" spans="1:16" x14ac:dyDescent="0.2">
      <c r="E44" s="30"/>
    </row>
    <row r="45" spans="1:16" x14ac:dyDescent="0.2">
      <c r="J45" s="30"/>
      <c r="K45" s="30"/>
      <c r="L45" s="30"/>
    </row>
    <row r="46" spans="1:16" x14ac:dyDescent="0.2">
      <c r="E46" s="16"/>
      <c r="F46" s="30"/>
      <c r="G46" s="30"/>
      <c r="H46" s="30"/>
      <c r="I46" s="30"/>
      <c r="M46" s="30"/>
      <c r="N46" s="30"/>
      <c r="O46" s="30"/>
      <c r="P46" s="10"/>
    </row>
    <row r="47" spans="1:16" x14ac:dyDescent="0.2">
      <c r="E47" s="16"/>
      <c r="J47" s="16"/>
      <c r="K47" s="16"/>
      <c r="L47" s="16"/>
    </row>
    <row r="48" spans="1:16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">
      <c r="C55" s="31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5" x14ac:dyDescent="0.2">
      <c r="A56" s="33"/>
      <c r="B56" s="33"/>
      <c r="C56" s="33"/>
      <c r="E56" s="28"/>
      <c r="F56" s="34"/>
      <c r="J56" s="16"/>
      <c r="K56" s="16"/>
      <c r="L56" s="16"/>
      <c r="M56" s="16"/>
      <c r="N56" s="35"/>
    </row>
    <row r="57" spans="1:15" ht="15" x14ac:dyDescent="0.25">
      <c r="A57" s="36">
        <v>66</v>
      </c>
      <c r="B57" s="36"/>
      <c r="C57" s="36"/>
      <c r="D57" s="36"/>
      <c r="E57" s="36"/>
      <c r="F57" s="34"/>
      <c r="J57" s="16"/>
      <c r="K57" s="16"/>
      <c r="L57" s="16"/>
      <c r="M57" s="16"/>
      <c r="N57" s="35"/>
    </row>
    <row r="58" spans="1:15" ht="9" customHeight="1" x14ac:dyDescent="0.2">
      <c r="A58" s="37"/>
      <c r="B58" s="37"/>
      <c r="C58" s="37"/>
      <c r="E58" s="28"/>
      <c r="F58" s="34"/>
      <c r="J58" s="16"/>
      <c r="K58" s="16"/>
      <c r="L58" s="16"/>
      <c r="M58" s="16"/>
      <c r="N58" s="35"/>
    </row>
    <row r="59" spans="1:15" x14ac:dyDescent="0.2">
      <c r="E59" s="28"/>
      <c r="F59" s="34"/>
      <c r="J59" s="16"/>
      <c r="K59" s="16"/>
      <c r="L59" s="16"/>
      <c r="M59" s="16"/>
      <c r="N59" s="35"/>
    </row>
    <row r="60" spans="1:15" x14ac:dyDescent="0.2">
      <c r="E60" s="28"/>
      <c r="F60" s="34"/>
      <c r="J60" s="16"/>
      <c r="K60" s="16"/>
      <c r="L60" s="16"/>
      <c r="M60" s="16"/>
      <c r="N60" s="35"/>
    </row>
    <row r="61" spans="1:15" x14ac:dyDescent="0.2">
      <c r="E61" s="28"/>
      <c r="F61" s="34"/>
      <c r="J61" s="16"/>
      <c r="K61" s="16"/>
      <c r="L61" s="16"/>
      <c r="M61" s="16"/>
      <c r="N61" s="35"/>
    </row>
    <row r="62" spans="1:15" x14ac:dyDescent="0.2">
      <c r="E62" s="28"/>
      <c r="F62" s="34"/>
      <c r="J62" s="38"/>
      <c r="K62" s="16"/>
      <c r="L62" s="16"/>
      <c r="M62" s="16"/>
      <c r="N62" s="35"/>
    </row>
    <row r="63" spans="1:15" x14ac:dyDescent="0.2">
      <c r="M63" s="16"/>
    </row>
  </sheetData>
  <mergeCells count="4">
    <mergeCell ref="A57:E57"/>
    <mergeCell ref="E1:AP1"/>
    <mergeCell ref="C8:H8"/>
    <mergeCell ref="C23:H23"/>
  </mergeCells>
  <pageMargins left="0.7" right="0.7" top="0.75" bottom="0.75" header="0.3" footer="0.3"/>
  <pageSetup scale="93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38100</xdr:colOff>
                <xdr:row>2</xdr:row>
                <xdr:rowOff>152400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zoomScaleNormal="100" zoomScaleSheetLayoutView="100" workbookViewId="0">
      <selection activeCell="D48" sqref="D48"/>
    </sheetView>
  </sheetViews>
  <sheetFormatPr defaultColWidth="12.28515625" defaultRowHeight="12.75" x14ac:dyDescent="0.2"/>
  <cols>
    <col min="1" max="1" width="6.42578125" style="1" customWidth="1"/>
    <col min="2" max="2" width="7.42578125" style="1" customWidth="1"/>
    <col min="3" max="3" width="23.140625" style="1" customWidth="1"/>
    <col min="4" max="9" width="8.5703125" style="1" customWidth="1"/>
    <col min="10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1" spans="1:44" x14ac:dyDescent="0.2"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x14ac:dyDescent="0.2">
      <c r="I2" s="3" t="s">
        <v>38</v>
      </c>
    </row>
    <row r="4" spans="1:44" x14ac:dyDescent="0.2">
      <c r="D4" s="4"/>
      <c r="E4" s="4"/>
      <c r="G4" s="3"/>
      <c r="H4" s="3"/>
      <c r="I4" s="3"/>
    </row>
    <row r="5" spans="1:44" ht="9" customHeight="1" x14ac:dyDescent="0.2"/>
    <row r="8" spans="1:44" ht="12.75" customHeight="1" x14ac:dyDescent="0.2">
      <c r="B8" s="5" t="s">
        <v>13</v>
      </c>
      <c r="C8" s="6" t="s">
        <v>41</v>
      </c>
      <c r="D8" s="6"/>
      <c r="E8" s="6"/>
      <c r="F8" s="6"/>
      <c r="G8" s="6"/>
      <c r="H8" s="6"/>
      <c r="I8" s="6"/>
    </row>
    <row r="9" spans="1:44" ht="12.75" customHeight="1" x14ac:dyDescent="0.2">
      <c r="A9" s="7"/>
      <c r="B9" s="7"/>
      <c r="C9" s="6"/>
      <c r="D9" s="6"/>
      <c r="E9" s="6"/>
      <c r="F9" s="6"/>
      <c r="G9" s="6"/>
      <c r="H9" s="6"/>
      <c r="I9" s="6"/>
    </row>
    <row r="10" spans="1:44" ht="12.75" customHeight="1" x14ac:dyDescent="0.2">
      <c r="A10" s="7"/>
      <c r="B10" s="7"/>
      <c r="C10" s="5"/>
      <c r="D10" s="9"/>
      <c r="E10" s="9"/>
      <c r="F10" s="9"/>
      <c r="G10" s="8"/>
      <c r="H10" s="8"/>
      <c r="I10" s="8"/>
    </row>
    <row r="11" spans="1:44" x14ac:dyDescent="0.2">
      <c r="A11" s="10"/>
      <c r="B11" s="10"/>
      <c r="C11" s="11" t="s">
        <v>0</v>
      </c>
      <c r="D11" s="41">
        <v>2010</v>
      </c>
      <c r="E11" s="12">
        <v>2011</v>
      </c>
      <c r="F11" s="12">
        <v>2012</v>
      </c>
      <c r="G11" s="12">
        <v>2013</v>
      </c>
      <c r="H11" s="12">
        <v>2014</v>
      </c>
      <c r="I11" s="12">
        <v>2015</v>
      </c>
    </row>
    <row r="12" spans="1:44" x14ac:dyDescent="0.2">
      <c r="A12" s="10"/>
      <c r="B12" s="10"/>
      <c r="C12" s="13"/>
      <c r="D12" s="42"/>
    </row>
    <row r="13" spans="1:44" x14ac:dyDescent="0.2">
      <c r="A13" s="10"/>
      <c r="B13" s="10"/>
      <c r="C13" s="14" t="s">
        <v>1</v>
      </c>
      <c r="D13" s="43">
        <v>114</v>
      </c>
      <c r="E13" s="43">
        <v>102</v>
      </c>
      <c r="F13" s="43">
        <f>SUM(F15:F21)</f>
        <v>90</v>
      </c>
      <c r="G13" s="43">
        <v>92</v>
      </c>
      <c r="H13" s="43">
        <f>SUM(H15:H21)</f>
        <v>59</v>
      </c>
      <c r="I13" s="43">
        <f>SUM(I15:I21)</f>
        <v>63</v>
      </c>
    </row>
    <row r="14" spans="1:44" x14ac:dyDescent="0.2">
      <c r="D14" s="44"/>
      <c r="E14" s="44"/>
      <c r="F14" s="44"/>
      <c r="G14" s="44"/>
      <c r="H14" s="44"/>
      <c r="I14" s="44"/>
    </row>
    <row r="15" spans="1:44" x14ac:dyDescent="0.2">
      <c r="C15" s="1" t="s">
        <v>30</v>
      </c>
      <c r="D15" s="45">
        <v>27</v>
      </c>
      <c r="E15" s="45">
        <v>35</v>
      </c>
      <c r="F15" s="45">
        <v>21</v>
      </c>
      <c r="G15" s="45">
        <v>29</v>
      </c>
      <c r="H15" s="45">
        <v>22</v>
      </c>
      <c r="I15" s="45">
        <v>10</v>
      </c>
    </row>
    <row r="16" spans="1:44" x14ac:dyDescent="0.2">
      <c r="C16" s="17" t="s">
        <v>9</v>
      </c>
      <c r="D16" s="45">
        <v>2</v>
      </c>
      <c r="E16" s="45">
        <v>0</v>
      </c>
      <c r="F16" s="45">
        <v>0</v>
      </c>
      <c r="G16" s="45">
        <v>1</v>
      </c>
      <c r="H16" s="45">
        <v>0</v>
      </c>
      <c r="I16" s="45">
        <v>0</v>
      </c>
    </row>
    <row r="17" spans="1:14" x14ac:dyDescent="0.2">
      <c r="C17" s="1" t="s">
        <v>3</v>
      </c>
      <c r="D17" s="45">
        <v>5</v>
      </c>
      <c r="E17" s="45">
        <v>2</v>
      </c>
      <c r="F17" s="45">
        <v>5</v>
      </c>
      <c r="G17" s="45">
        <v>2</v>
      </c>
      <c r="H17" s="45">
        <v>6</v>
      </c>
      <c r="I17" s="45">
        <v>9</v>
      </c>
      <c r="L17" s="16"/>
      <c r="M17" s="16"/>
    </row>
    <row r="18" spans="1:14" x14ac:dyDescent="0.2">
      <c r="C18" s="1" t="s">
        <v>4</v>
      </c>
      <c r="D18" s="45">
        <v>1</v>
      </c>
      <c r="E18" s="45">
        <v>1</v>
      </c>
      <c r="F18" s="45">
        <v>1</v>
      </c>
      <c r="G18" s="45">
        <v>1</v>
      </c>
      <c r="H18" s="45">
        <v>0</v>
      </c>
      <c r="I18" s="45">
        <v>0</v>
      </c>
      <c r="L18" s="16"/>
      <c r="M18" s="16"/>
    </row>
    <row r="19" spans="1:14" x14ac:dyDescent="0.2">
      <c r="C19" s="18" t="s">
        <v>5</v>
      </c>
      <c r="D19" s="46" t="s">
        <v>15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K19" s="3"/>
      <c r="L19" s="3"/>
      <c r="M19" s="3"/>
    </row>
    <row r="20" spans="1:14" x14ac:dyDescent="0.2">
      <c r="C20" s="10" t="s">
        <v>6</v>
      </c>
      <c r="D20" s="47">
        <v>8</v>
      </c>
      <c r="E20" s="47">
        <v>2</v>
      </c>
      <c r="F20" s="47">
        <v>7</v>
      </c>
      <c r="G20" s="47">
        <v>3</v>
      </c>
      <c r="H20" s="47">
        <v>1</v>
      </c>
      <c r="I20" s="47">
        <v>0</v>
      </c>
      <c r="L20" s="16"/>
      <c r="M20" s="16"/>
    </row>
    <row r="21" spans="1:14" x14ac:dyDescent="0.2">
      <c r="C21" s="20" t="s">
        <v>7</v>
      </c>
      <c r="D21" s="48">
        <v>71</v>
      </c>
      <c r="E21" s="48">
        <v>62</v>
      </c>
      <c r="F21" s="48">
        <v>56</v>
      </c>
      <c r="G21" s="48">
        <v>56</v>
      </c>
      <c r="H21" s="48">
        <v>30</v>
      </c>
      <c r="I21" s="48">
        <v>44</v>
      </c>
      <c r="L21" s="16"/>
      <c r="M21" s="16"/>
    </row>
    <row r="22" spans="1:14" s="10" customFormat="1" x14ac:dyDescent="0.2">
      <c r="A22" s="1"/>
      <c r="B22" s="1"/>
      <c r="C22" s="7"/>
      <c r="D22" s="24"/>
      <c r="E22" s="1"/>
      <c r="F22" s="1"/>
      <c r="G22" s="1"/>
      <c r="H22" s="1"/>
      <c r="I22" s="1"/>
      <c r="M22" s="19"/>
      <c r="N22" s="19"/>
    </row>
    <row r="23" spans="1:14" ht="12.75" customHeight="1" x14ac:dyDescent="0.2">
      <c r="A23" s="7"/>
      <c r="B23" s="5" t="s">
        <v>14</v>
      </c>
      <c r="C23" s="22" t="s">
        <v>42</v>
      </c>
      <c r="D23" s="22"/>
      <c r="E23" s="22"/>
      <c r="F23" s="22"/>
      <c r="G23" s="22"/>
      <c r="H23" s="22"/>
      <c r="I23" s="22"/>
      <c r="M23" s="16"/>
      <c r="N23" s="16"/>
    </row>
    <row r="24" spans="1:14" x14ac:dyDescent="0.2">
      <c r="C24" s="22"/>
      <c r="D24" s="22"/>
      <c r="E24" s="22"/>
      <c r="F24" s="22"/>
      <c r="G24" s="22"/>
      <c r="H24" s="22"/>
      <c r="I24" s="22"/>
      <c r="M24" s="16"/>
      <c r="N24" s="16"/>
    </row>
    <row r="25" spans="1:14" ht="12.75" customHeight="1" x14ac:dyDescent="0.2">
      <c r="G25" s="23"/>
      <c r="H25" s="23"/>
      <c r="I25" s="23" t="s">
        <v>8</v>
      </c>
      <c r="M25" s="16"/>
      <c r="N25" s="16"/>
    </row>
    <row r="26" spans="1:14" x14ac:dyDescent="0.2">
      <c r="C26" s="11" t="s">
        <v>0</v>
      </c>
      <c r="D26" s="41">
        <f>D11</f>
        <v>2010</v>
      </c>
      <c r="E26" s="12">
        <v>2011</v>
      </c>
      <c r="F26" s="12">
        <v>2012</v>
      </c>
      <c r="G26" s="12">
        <v>2013</v>
      </c>
      <c r="H26" s="12">
        <v>2014</v>
      </c>
      <c r="I26" s="12">
        <v>2015</v>
      </c>
      <c r="L26" s="16"/>
      <c r="M26" s="16"/>
    </row>
    <row r="27" spans="1:14" x14ac:dyDescent="0.2">
      <c r="C27" s="13"/>
      <c r="D27" s="42"/>
      <c r="L27" s="16"/>
      <c r="M27" s="25"/>
    </row>
    <row r="28" spans="1:14" x14ac:dyDescent="0.2">
      <c r="C28" s="7" t="s">
        <v>1</v>
      </c>
      <c r="D28" s="27">
        <v>18891.633000000002</v>
      </c>
      <c r="E28" s="27">
        <v>9744.0570000000007</v>
      </c>
      <c r="F28" s="27">
        <f>SUM(F30:F36)</f>
        <v>18685</v>
      </c>
      <c r="G28" s="24">
        <v>9819.125</v>
      </c>
      <c r="H28" s="24">
        <f>SUM(H30:H36)</f>
        <v>5410</v>
      </c>
      <c r="I28" s="24">
        <f>SUM(I30:I36)</f>
        <v>6200</v>
      </c>
      <c r="L28" s="16"/>
      <c r="M28" s="25"/>
    </row>
    <row r="29" spans="1:14" ht="12.75" customHeight="1" x14ac:dyDescent="0.2">
      <c r="D29" s="44"/>
      <c r="E29" s="44"/>
      <c r="F29" s="44"/>
      <c r="G29" s="44"/>
      <c r="H29" s="44"/>
      <c r="I29" s="44"/>
      <c r="L29" s="16"/>
      <c r="M29" s="26"/>
    </row>
    <row r="30" spans="1:14" ht="13.5" customHeight="1" x14ac:dyDescent="0.2">
      <c r="C30" s="1" t="s">
        <v>30</v>
      </c>
      <c r="D30" s="45">
        <v>6009.0029999999997</v>
      </c>
      <c r="E30" s="45">
        <v>7408.75</v>
      </c>
      <c r="F30" s="45">
        <v>4210</v>
      </c>
      <c r="G30" s="16">
        <v>5881.375</v>
      </c>
      <c r="H30" s="16">
        <v>3809</v>
      </c>
      <c r="I30" s="16">
        <v>3400</v>
      </c>
    </row>
    <row r="31" spans="1:14" x14ac:dyDescent="0.2">
      <c r="C31" s="1" t="s">
        <v>9</v>
      </c>
      <c r="D31" s="45">
        <v>407.10500000000002</v>
      </c>
      <c r="E31" s="45">
        <v>0</v>
      </c>
      <c r="F31" s="45">
        <v>0</v>
      </c>
      <c r="G31" s="16">
        <v>515.875</v>
      </c>
      <c r="H31" s="16">
        <v>0</v>
      </c>
      <c r="I31" s="16">
        <v>0</v>
      </c>
    </row>
    <row r="32" spans="1:14" x14ac:dyDescent="0.2">
      <c r="C32" s="1" t="s">
        <v>3</v>
      </c>
      <c r="D32" s="45">
        <v>1265.625</v>
      </c>
      <c r="E32" s="45">
        <v>50.7</v>
      </c>
      <c r="F32" s="45">
        <v>991</v>
      </c>
      <c r="G32" s="16">
        <v>155</v>
      </c>
      <c r="H32" s="16">
        <v>594</v>
      </c>
      <c r="I32" s="16">
        <v>2100</v>
      </c>
    </row>
    <row r="33" spans="1:16" x14ac:dyDescent="0.2">
      <c r="A33" s="29"/>
      <c r="B33" s="29"/>
      <c r="C33" s="1" t="s">
        <v>4</v>
      </c>
      <c r="D33" s="45">
        <v>350</v>
      </c>
      <c r="E33" s="45">
        <v>1600</v>
      </c>
      <c r="F33" s="45">
        <v>1500</v>
      </c>
      <c r="G33" s="16">
        <v>42</v>
      </c>
      <c r="H33" s="16">
        <v>0</v>
      </c>
      <c r="I33" s="16">
        <v>0</v>
      </c>
    </row>
    <row r="34" spans="1:16" x14ac:dyDescent="0.2">
      <c r="C34" s="1" t="s">
        <v>5</v>
      </c>
      <c r="D34" s="46" t="s">
        <v>15</v>
      </c>
      <c r="E34" s="27" t="s">
        <v>15</v>
      </c>
      <c r="F34" s="27">
        <v>0</v>
      </c>
      <c r="G34" s="16">
        <v>0</v>
      </c>
      <c r="H34" s="16">
        <v>0</v>
      </c>
      <c r="I34" s="16">
        <v>0</v>
      </c>
    </row>
    <row r="35" spans="1:16" ht="15" x14ac:dyDescent="0.25">
      <c r="C35" s="1" t="s">
        <v>6</v>
      </c>
      <c r="D35" s="45">
        <v>9107</v>
      </c>
      <c r="E35" s="45">
        <v>91</v>
      </c>
      <c r="F35" s="45">
        <v>7064</v>
      </c>
      <c r="G35" s="16">
        <v>675</v>
      </c>
      <c r="H35" s="16">
        <v>78</v>
      </c>
      <c r="I35" s="16"/>
      <c r="J35" s="49"/>
    </row>
    <row r="36" spans="1:16" ht="15" x14ac:dyDescent="0.25">
      <c r="C36" s="20" t="s">
        <v>7</v>
      </c>
      <c r="D36" s="48">
        <v>1752.9</v>
      </c>
      <c r="E36" s="48">
        <v>593.60699999999997</v>
      </c>
      <c r="F36" s="48">
        <v>4920</v>
      </c>
      <c r="G36" s="48">
        <v>2549.875</v>
      </c>
      <c r="H36" s="48">
        <v>929</v>
      </c>
      <c r="I36" s="48">
        <v>700</v>
      </c>
      <c r="J36" s="49"/>
    </row>
    <row r="37" spans="1:16" ht="15" x14ac:dyDescent="0.25">
      <c r="F37" s="28"/>
      <c r="G37" s="28"/>
      <c r="H37" s="28"/>
      <c r="I37" s="28"/>
      <c r="K37" s="49"/>
    </row>
    <row r="38" spans="1:16" ht="15" x14ac:dyDescent="0.25">
      <c r="C38" s="17" t="s">
        <v>10</v>
      </c>
      <c r="K38" s="49"/>
    </row>
    <row r="39" spans="1:16" ht="15" x14ac:dyDescent="0.25">
      <c r="F39" s="30"/>
      <c r="G39" s="30"/>
      <c r="H39" s="30"/>
      <c r="I39" s="30"/>
      <c r="K39" s="49"/>
    </row>
    <row r="40" spans="1:16" x14ac:dyDescent="0.2">
      <c r="F40" s="28"/>
      <c r="G40" s="28"/>
      <c r="H40" s="28"/>
      <c r="I40" s="28"/>
      <c r="J40" s="34"/>
      <c r="L40" s="16"/>
      <c r="M40" s="16"/>
      <c r="N40" s="16"/>
      <c r="O40" s="16"/>
      <c r="P40" s="35"/>
    </row>
    <row r="41" spans="1:16" x14ac:dyDescent="0.2">
      <c r="F41" s="28"/>
      <c r="G41" s="28"/>
      <c r="H41" s="28"/>
      <c r="I41" s="28"/>
      <c r="J41" s="34"/>
      <c r="L41" s="16"/>
      <c r="M41" s="16"/>
      <c r="N41" s="16"/>
      <c r="O41" s="16"/>
      <c r="P41" s="35"/>
    </row>
    <row r="42" spans="1:16" x14ac:dyDescent="0.2">
      <c r="F42" s="28"/>
      <c r="G42" s="28"/>
      <c r="H42" s="28"/>
      <c r="I42" s="28"/>
      <c r="J42" s="34"/>
      <c r="L42" s="38"/>
      <c r="M42" s="16"/>
      <c r="N42" s="16"/>
      <c r="O42" s="16"/>
      <c r="P42" s="35"/>
    </row>
    <row r="43" spans="1:16" x14ac:dyDescent="0.2">
      <c r="O43" s="16"/>
    </row>
  </sheetData>
  <mergeCells count="2">
    <mergeCell ref="C23:I24"/>
    <mergeCell ref="C8:I9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228600</xdr:colOff>
                <xdr:row>2</xdr:row>
                <xdr:rowOff>85725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2"/>
  <sheetViews>
    <sheetView zoomScaleNormal="100" zoomScaleSheetLayoutView="100" workbookViewId="0">
      <selection activeCell="D51" sqref="D51"/>
    </sheetView>
  </sheetViews>
  <sheetFormatPr defaultColWidth="12.28515625" defaultRowHeight="12.75" x14ac:dyDescent="0.2"/>
  <cols>
    <col min="1" max="1" width="8.85546875" style="1" customWidth="1"/>
    <col min="2" max="2" width="6.42578125" style="1" customWidth="1"/>
    <col min="3" max="3" width="23.140625" style="1" customWidth="1"/>
    <col min="4" max="7" width="9.7109375" style="1" customWidth="1"/>
    <col min="8" max="253" width="12.28515625" style="1"/>
    <col min="254" max="254" width="4.42578125" style="1" customWidth="1"/>
    <col min="255" max="255" width="23.140625" style="1" customWidth="1"/>
    <col min="256" max="260" width="12.28515625" style="1" customWidth="1"/>
    <col min="261" max="261" width="4.42578125" style="1" customWidth="1"/>
    <col min="262" max="509" width="12.28515625" style="1"/>
    <col min="510" max="510" width="4.42578125" style="1" customWidth="1"/>
    <col min="511" max="511" width="23.140625" style="1" customWidth="1"/>
    <col min="512" max="516" width="12.28515625" style="1" customWidth="1"/>
    <col min="517" max="517" width="4.42578125" style="1" customWidth="1"/>
    <col min="518" max="765" width="12.28515625" style="1"/>
    <col min="766" max="766" width="4.42578125" style="1" customWidth="1"/>
    <col min="767" max="767" width="23.140625" style="1" customWidth="1"/>
    <col min="768" max="772" width="12.28515625" style="1" customWidth="1"/>
    <col min="773" max="773" width="4.42578125" style="1" customWidth="1"/>
    <col min="774" max="1021" width="12.28515625" style="1"/>
    <col min="1022" max="1022" width="4.42578125" style="1" customWidth="1"/>
    <col min="1023" max="1023" width="23.140625" style="1" customWidth="1"/>
    <col min="1024" max="1028" width="12.28515625" style="1" customWidth="1"/>
    <col min="1029" max="1029" width="4.42578125" style="1" customWidth="1"/>
    <col min="1030" max="1277" width="12.28515625" style="1"/>
    <col min="1278" max="1278" width="4.42578125" style="1" customWidth="1"/>
    <col min="1279" max="1279" width="23.140625" style="1" customWidth="1"/>
    <col min="1280" max="1284" width="12.28515625" style="1" customWidth="1"/>
    <col min="1285" max="1285" width="4.42578125" style="1" customWidth="1"/>
    <col min="1286" max="1533" width="12.28515625" style="1"/>
    <col min="1534" max="1534" width="4.42578125" style="1" customWidth="1"/>
    <col min="1535" max="1535" width="23.140625" style="1" customWidth="1"/>
    <col min="1536" max="1540" width="12.28515625" style="1" customWidth="1"/>
    <col min="1541" max="1541" width="4.42578125" style="1" customWidth="1"/>
    <col min="1542" max="1789" width="12.28515625" style="1"/>
    <col min="1790" max="1790" width="4.42578125" style="1" customWidth="1"/>
    <col min="1791" max="1791" width="23.140625" style="1" customWidth="1"/>
    <col min="1792" max="1796" width="12.28515625" style="1" customWidth="1"/>
    <col min="1797" max="1797" width="4.42578125" style="1" customWidth="1"/>
    <col min="1798" max="2045" width="12.28515625" style="1"/>
    <col min="2046" max="2046" width="4.42578125" style="1" customWidth="1"/>
    <col min="2047" max="2047" width="23.140625" style="1" customWidth="1"/>
    <col min="2048" max="2052" width="12.28515625" style="1" customWidth="1"/>
    <col min="2053" max="2053" width="4.42578125" style="1" customWidth="1"/>
    <col min="2054" max="2301" width="12.28515625" style="1"/>
    <col min="2302" max="2302" width="4.42578125" style="1" customWidth="1"/>
    <col min="2303" max="2303" width="23.140625" style="1" customWidth="1"/>
    <col min="2304" max="2308" width="12.28515625" style="1" customWidth="1"/>
    <col min="2309" max="2309" width="4.42578125" style="1" customWidth="1"/>
    <col min="2310" max="2557" width="12.28515625" style="1"/>
    <col min="2558" max="2558" width="4.42578125" style="1" customWidth="1"/>
    <col min="2559" max="2559" width="23.140625" style="1" customWidth="1"/>
    <col min="2560" max="2564" width="12.28515625" style="1" customWidth="1"/>
    <col min="2565" max="2565" width="4.42578125" style="1" customWidth="1"/>
    <col min="2566" max="2813" width="12.28515625" style="1"/>
    <col min="2814" max="2814" width="4.42578125" style="1" customWidth="1"/>
    <col min="2815" max="2815" width="23.140625" style="1" customWidth="1"/>
    <col min="2816" max="2820" width="12.28515625" style="1" customWidth="1"/>
    <col min="2821" max="2821" width="4.42578125" style="1" customWidth="1"/>
    <col min="2822" max="3069" width="12.28515625" style="1"/>
    <col min="3070" max="3070" width="4.42578125" style="1" customWidth="1"/>
    <col min="3071" max="3071" width="23.140625" style="1" customWidth="1"/>
    <col min="3072" max="3076" width="12.28515625" style="1" customWidth="1"/>
    <col min="3077" max="3077" width="4.42578125" style="1" customWidth="1"/>
    <col min="3078" max="3325" width="12.28515625" style="1"/>
    <col min="3326" max="3326" width="4.42578125" style="1" customWidth="1"/>
    <col min="3327" max="3327" width="23.140625" style="1" customWidth="1"/>
    <col min="3328" max="3332" width="12.28515625" style="1" customWidth="1"/>
    <col min="3333" max="3333" width="4.42578125" style="1" customWidth="1"/>
    <col min="3334" max="3581" width="12.28515625" style="1"/>
    <col min="3582" max="3582" width="4.42578125" style="1" customWidth="1"/>
    <col min="3583" max="3583" width="23.140625" style="1" customWidth="1"/>
    <col min="3584" max="3588" width="12.28515625" style="1" customWidth="1"/>
    <col min="3589" max="3589" width="4.42578125" style="1" customWidth="1"/>
    <col min="3590" max="3837" width="12.28515625" style="1"/>
    <col min="3838" max="3838" width="4.42578125" style="1" customWidth="1"/>
    <col min="3839" max="3839" width="23.140625" style="1" customWidth="1"/>
    <col min="3840" max="3844" width="12.28515625" style="1" customWidth="1"/>
    <col min="3845" max="3845" width="4.42578125" style="1" customWidth="1"/>
    <col min="3846" max="4093" width="12.28515625" style="1"/>
    <col min="4094" max="4094" width="4.42578125" style="1" customWidth="1"/>
    <col min="4095" max="4095" width="23.140625" style="1" customWidth="1"/>
    <col min="4096" max="4100" width="12.28515625" style="1" customWidth="1"/>
    <col min="4101" max="4101" width="4.42578125" style="1" customWidth="1"/>
    <col min="4102" max="4349" width="12.28515625" style="1"/>
    <col min="4350" max="4350" width="4.42578125" style="1" customWidth="1"/>
    <col min="4351" max="4351" width="23.140625" style="1" customWidth="1"/>
    <col min="4352" max="4356" width="12.28515625" style="1" customWidth="1"/>
    <col min="4357" max="4357" width="4.42578125" style="1" customWidth="1"/>
    <col min="4358" max="4605" width="12.28515625" style="1"/>
    <col min="4606" max="4606" width="4.42578125" style="1" customWidth="1"/>
    <col min="4607" max="4607" width="23.140625" style="1" customWidth="1"/>
    <col min="4608" max="4612" width="12.28515625" style="1" customWidth="1"/>
    <col min="4613" max="4613" width="4.42578125" style="1" customWidth="1"/>
    <col min="4614" max="4861" width="12.28515625" style="1"/>
    <col min="4862" max="4862" width="4.42578125" style="1" customWidth="1"/>
    <col min="4863" max="4863" width="23.140625" style="1" customWidth="1"/>
    <col min="4864" max="4868" width="12.28515625" style="1" customWidth="1"/>
    <col min="4869" max="4869" width="4.42578125" style="1" customWidth="1"/>
    <col min="4870" max="5117" width="12.28515625" style="1"/>
    <col min="5118" max="5118" width="4.42578125" style="1" customWidth="1"/>
    <col min="5119" max="5119" width="23.140625" style="1" customWidth="1"/>
    <col min="5120" max="5124" width="12.28515625" style="1" customWidth="1"/>
    <col min="5125" max="5125" width="4.42578125" style="1" customWidth="1"/>
    <col min="5126" max="5373" width="12.28515625" style="1"/>
    <col min="5374" max="5374" width="4.42578125" style="1" customWidth="1"/>
    <col min="5375" max="5375" width="23.140625" style="1" customWidth="1"/>
    <col min="5376" max="5380" width="12.28515625" style="1" customWidth="1"/>
    <col min="5381" max="5381" width="4.42578125" style="1" customWidth="1"/>
    <col min="5382" max="5629" width="12.28515625" style="1"/>
    <col min="5630" max="5630" width="4.42578125" style="1" customWidth="1"/>
    <col min="5631" max="5631" width="23.140625" style="1" customWidth="1"/>
    <col min="5632" max="5636" width="12.28515625" style="1" customWidth="1"/>
    <col min="5637" max="5637" width="4.42578125" style="1" customWidth="1"/>
    <col min="5638" max="5885" width="12.28515625" style="1"/>
    <col min="5886" max="5886" width="4.42578125" style="1" customWidth="1"/>
    <col min="5887" max="5887" width="23.140625" style="1" customWidth="1"/>
    <col min="5888" max="5892" width="12.28515625" style="1" customWidth="1"/>
    <col min="5893" max="5893" width="4.42578125" style="1" customWidth="1"/>
    <col min="5894" max="6141" width="12.28515625" style="1"/>
    <col min="6142" max="6142" width="4.42578125" style="1" customWidth="1"/>
    <col min="6143" max="6143" width="23.140625" style="1" customWidth="1"/>
    <col min="6144" max="6148" width="12.28515625" style="1" customWidth="1"/>
    <col min="6149" max="6149" width="4.42578125" style="1" customWidth="1"/>
    <col min="6150" max="6397" width="12.28515625" style="1"/>
    <col min="6398" max="6398" width="4.42578125" style="1" customWidth="1"/>
    <col min="6399" max="6399" width="23.140625" style="1" customWidth="1"/>
    <col min="6400" max="6404" width="12.28515625" style="1" customWidth="1"/>
    <col min="6405" max="6405" width="4.42578125" style="1" customWidth="1"/>
    <col min="6406" max="6653" width="12.28515625" style="1"/>
    <col min="6654" max="6654" width="4.42578125" style="1" customWidth="1"/>
    <col min="6655" max="6655" width="23.140625" style="1" customWidth="1"/>
    <col min="6656" max="6660" width="12.28515625" style="1" customWidth="1"/>
    <col min="6661" max="6661" width="4.42578125" style="1" customWidth="1"/>
    <col min="6662" max="6909" width="12.28515625" style="1"/>
    <col min="6910" max="6910" width="4.42578125" style="1" customWidth="1"/>
    <col min="6911" max="6911" width="23.140625" style="1" customWidth="1"/>
    <col min="6912" max="6916" width="12.28515625" style="1" customWidth="1"/>
    <col min="6917" max="6917" width="4.42578125" style="1" customWidth="1"/>
    <col min="6918" max="7165" width="12.28515625" style="1"/>
    <col min="7166" max="7166" width="4.42578125" style="1" customWidth="1"/>
    <col min="7167" max="7167" width="23.140625" style="1" customWidth="1"/>
    <col min="7168" max="7172" width="12.28515625" style="1" customWidth="1"/>
    <col min="7173" max="7173" width="4.42578125" style="1" customWidth="1"/>
    <col min="7174" max="7421" width="12.28515625" style="1"/>
    <col min="7422" max="7422" width="4.42578125" style="1" customWidth="1"/>
    <col min="7423" max="7423" width="23.140625" style="1" customWidth="1"/>
    <col min="7424" max="7428" width="12.28515625" style="1" customWidth="1"/>
    <col min="7429" max="7429" width="4.42578125" style="1" customWidth="1"/>
    <col min="7430" max="7677" width="12.28515625" style="1"/>
    <col min="7678" max="7678" width="4.42578125" style="1" customWidth="1"/>
    <col min="7679" max="7679" width="23.140625" style="1" customWidth="1"/>
    <col min="7680" max="7684" width="12.28515625" style="1" customWidth="1"/>
    <col min="7685" max="7685" width="4.42578125" style="1" customWidth="1"/>
    <col min="7686" max="7933" width="12.28515625" style="1"/>
    <col min="7934" max="7934" width="4.42578125" style="1" customWidth="1"/>
    <col min="7935" max="7935" width="23.140625" style="1" customWidth="1"/>
    <col min="7936" max="7940" width="12.28515625" style="1" customWidth="1"/>
    <col min="7941" max="7941" width="4.42578125" style="1" customWidth="1"/>
    <col min="7942" max="8189" width="12.28515625" style="1"/>
    <col min="8190" max="8190" width="4.42578125" style="1" customWidth="1"/>
    <col min="8191" max="8191" width="23.140625" style="1" customWidth="1"/>
    <col min="8192" max="8196" width="12.28515625" style="1" customWidth="1"/>
    <col min="8197" max="8197" width="4.42578125" style="1" customWidth="1"/>
    <col min="8198" max="8445" width="12.28515625" style="1"/>
    <col min="8446" max="8446" width="4.42578125" style="1" customWidth="1"/>
    <col min="8447" max="8447" width="23.140625" style="1" customWidth="1"/>
    <col min="8448" max="8452" width="12.28515625" style="1" customWidth="1"/>
    <col min="8453" max="8453" width="4.42578125" style="1" customWidth="1"/>
    <col min="8454" max="8701" width="12.28515625" style="1"/>
    <col min="8702" max="8702" width="4.42578125" style="1" customWidth="1"/>
    <col min="8703" max="8703" width="23.140625" style="1" customWidth="1"/>
    <col min="8704" max="8708" width="12.28515625" style="1" customWidth="1"/>
    <col min="8709" max="8709" width="4.42578125" style="1" customWidth="1"/>
    <col min="8710" max="8957" width="12.28515625" style="1"/>
    <col min="8958" max="8958" width="4.42578125" style="1" customWidth="1"/>
    <col min="8959" max="8959" width="23.140625" style="1" customWidth="1"/>
    <col min="8960" max="8964" width="12.28515625" style="1" customWidth="1"/>
    <col min="8965" max="8965" width="4.42578125" style="1" customWidth="1"/>
    <col min="8966" max="9213" width="12.28515625" style="1"/>
    <col min="9214" max="9214" width="4.42578125" style="1" customWidth="1"/>
    <col min="9215" max="9215" width="23.140625" style="1" customWidth="1"/>
    <col min="9216" max="9220" width="12.28515625" style="1" customWidth="1"/>
    <col min="9221" max="9221" width="4.42578125" style="1" customWidth="1"/>
    <col min="9222" max="9469" width="12.28515625" style="1"/>
    <col min="9470" max="9470" width="4.42578125" style="1" customWidth="1"/>
    <col min="9471" max="9471" width="23.140625" style="1" customWidth="1"/>
    <col min="9472" max="9476" width="12.28515625" style="1" customWidth="1"/>
    <col min="9477" max="9477" width="4.42578125" style="1" customWidth="1"/>
    <col min="9478" max="9725" width="12.28515625" style="1"/>
    <col min="9726" max="9726" width="4.42578125" style="1" customWidth="1"/>
    <col min="9727" max="9727" width="23.140625" style="1" customWidth="1"/>
    <col min="9728" max="9732" width="12.28515625" style="1" customWidth="1"/>
    <col min="9733" max="9733" width="4.42578125" style="1" customWidth="1"/>
    <col min="9734" max="9981" width="12.28515625" style="1"/>
    <col min="9982" max="9982" width="4.42578125" style="1" customWidth="1"/>
    <col min="9983" max="9983" width="23.140625" style="1" customWidth="1"/>
    <col min="9984" max="9988" width="12.28515625" style="1" customWidth="1"/>
    <col min="9989" max="9989" width="4.42578125" style="1" customWidth="1"/>
    <col min="9990" max="10237" width="12.28515625" style="1"/>
    <col min="10238" max="10238" width="4.42578125" style="1" customWidth="1"/>
    <col min="10239" max="10239" width="23.140625" style="1" customWidth="1"/>
    <col min="10240" max="10244" width="12.28515625" style="1" customWidth="1"/>
    <col min="10245" max="10245" width="4.42578125" style="1" customWidth="1"/>
    <col min="10246" max="10493" width="12.28515625" style="1"/>
    <col min="10494" max="10494" width="4.42578125" style="1" customWidth="1"/>
    <col min="10495" max="10495" width="23.140625" style="1" customWidth="1"/>
    <col min="10496" max="10500" width="12.28515625" style="1" customWidth="1"/>
    <col min="10501" max="10501" width="4.42578125" style="1" customWidth="1"/>
    <col min="10502" max="10749" width="12.28515625" style="1"/>
    <col min="10750" max="10750" width="4.42578125" style="1" customWidth="1"/>
    <col min="10751" max="10751" width="23.140625" style="1" customWidth="1"/>
    <col min="10752" max="10756" width="12.28515625" style="1" customWidth="1"/>
    <col min="10757" max="10757" width="4.42578125" style="1" customWidth="1"/>
    <col min="10758" max="11005" width="12.28515625" style="1"/>
    <col min="11006" max="11006" width="4.42578125" style="1" customWidth="1"/>
    <col min="11007" max="11007" width="23.140625" style="1" customWidth="1"/>
    <col min="11008" max="11012" width="12.28515625" style="1" customWidth="1"/>
    <col min="11013" max="11013" width="4.42578125" style="1" customWidth="1"/>
    <col min="11014" max="11261" width="12.28515625" style="1"/>
    <col min="11262" max="11262" width="4.42578125" style="1" customWidth="1"/>
    <col min="11263" max="11263" width="23.140625" style="1" customWidth="1"/>
    <col min="11264" max="11268" width="12.28515625" style="1" customWidth="1"/>
    <col min="11269" max="11269" width="4.42578125" style="1" customWidth="1"/>
    <col min="11270" max="11517" width="12.28515625" style="1"/>
    <col min="11518" max="11518" width="4.42578125" style="1" customWidth="1"/>
    <col min="11519" max="11519" width="23.140625" style="1" customWidth="1"/>
    <col min="11520" max="11524" width="12.28515625" style="1" customWidth="1"/>
    <col min="11525" max="11525" width="4.42578125" style="1" customWidth="1"/>
    <col min="11526" max="11773" width="12.28515625" style="1"/>
    <col min="11774" max="11774" width="4.42578125" style="1" customWidth="1"/>
    <col min="11775" max="11775" width="23.140625" style="1" customWidth="1"/>
    <col min="11776" max="11780" width="12.28515625" style="1" customWidth="1"/>
    <col min="11781" max="11781" width="4.42578125" style="1" customWidth="1"/>
    <col min="11782" max="12029" width="12.28515625" style="1"/>
    <col min="12030" max="12030" width="4.42578125" style="1" customWidth="1"/>
    <col min="12031" max="12031" width="23.140625" style="1" customWidth="1"/>
    <col min="12032" max="12036" width="12.28515625" style="1" customWidth="1"/>
    <col min="12037" max="12037" width="4.42578125" style="1" customWidth="1"/>
    <col min="12038" max="12285" width="12.28515625" style="1"/>
    <col min="12286" max="12286" width="4.42578125" style="1" customWidth="1"/>
    <col min="12287" max="12287" width="23.140625" style="1" customWidth="1"/>
    <col min="12288" max="12292" width="12.28515625" style="1" customWidth="1"/>
    <col min="12293" max="12293" width="4.42578125" style="1" customWidth="1"/>
    <col min="12294" max="12541" width="12.28515625" style="1"/>
    <col min="12542" max="12542" width="4.42578125" style="1" customWidth="1"/>
    <col min="12543" max="12543" width="23.140625" style="1" customWidth="1"/>
    <col min="12544" max="12548" width="12.28515625" style="1" customWidth="1"/>
    <col min="12549" max="12549" width="4.42578125" style="1" customWidth="1"/>
    <col min="12550" max="12797" width="12.28515625" style="1"/>
    <col min="12798" max="12798" width="4.42578125" style="1" customWidth="1"/>
    <col min="12799" max="12799" width="23.140625" style="1" customWidth="1"/>
    <col min="12800" max="12804" width="12.28515625" style="1" customWidth="1"/>
    <col min="12805" max="12805" width="4.42578125" style="1" customWidth="1"/>
    <col min="12806" max="13053" width="12.28515625" style="1"/>
    <col min="13054" max="13054" width="4.42578125" style="1" customWidth="1"/>
    <col min="13055" max="13055" width="23.140625" style="1" customWidth="1"/>
    <col min="13056" max="13060" width="12.28515625" style="1" customWidth="1"/>
    <col min="13061" max="13061" width="4.42578125" style="1" customWidth="1"/>
    <col min="13062" max="13309" width="12.28515625" style="1"/>
    <col min="13310" max="13310" width="4.42578125" style="1" customWidth="1"/>
    <col min="13311" max="13311" width="23.140625" style="1" customWidth="1"/>
    <col min="13312" max="13316" width="12.28515625" style="1" customWidth="1"/>
    <col min="13317" max="13317" width="4.42578125" style="1" customWidth="1"/>
    <col min="13318" max="13565" width="12.28515625" style="1"/>
    <col min="13566" max="13566" width="4.42578125" style="1" customWidth="1"/>
    <col min="13567" max="13567" width="23.140625" style="1" customWidth="1"/>
    <col min="13568" max="13572" width="12.28515625" style="1" customWidth="1"/>
    <col min="13573" max="13573" width="4.42578125" style="1" customWidth="1"/>
    <col min="13574" max="13821" width="12.28515625" style="1"/>
    <col min="13822" max="13822" width="4.42578125" style="1" customWidth="1"/>
    <col min="13823" max="13823" width="23.140625" style="1" customWidth="1"/>
    <col min="13824" max="13828" width="12.28515625" style="1" customWidth="1"/>
    <col min="13829" max="13829" width="4.42578125" style="1" customWidth="1"/>
    <col min="13830" max="14077" width="12.28515625" style="1"/>
    <col min="14078" max="14078" width="4.42578125" style="1" customWidth="1"/>
    <col min="14079" max="14079" width="23.140625" style="1" customWidth="1"/>
    <col min="14080" max="14084" width="12.28515625" style="1" customWidth="1"/>
    <col min="14085" max="14085" width="4.42578125" style="1" customWidth="1"/>
    <col min="14086" max="14333" width="12.28515625" style="1"/>
    <col min="14334" max="14334" width="4.42578125" style="1" customWidth="1"/>
    <col min="14335" max="14335" width="23.140625" style="1" customWidth="1"/>
    <col min="14336" max="14340" width="12.28515625" style="1" customWidth="1"/>
    <col min="14341" max="14341" width="4.42578125" style="1" customWidth="1"/>
    <col min="14342" max="14589" width="12.28515625" style="1"/>
    <col min="14590" max="14590" width="4.42578125" style="1" customWidth="1"/>
    <col min="14591" max="14591" width="23.140625" style="1" customWidth="1"/>
    <col min="14592" max="14596" width="12.28515625" style="1" customWidth="1"/>
    <col min="14597" max="14597" width="4.42578125" style="1" customWidth="1"/>
    <col min="14598" max="14845" width="12.28515625" style="1"/>
    <col min="14846" max="14846" width="4.42578125" style="1" customWidth="1"/>
    <col min="14847" max="14847" width="23.140625" style="1" customWidth="1"/>
    <col min="14848" max="14852" width="12.28515625" style="1" customWidth="1"/>
    <col min="14853" max="14853" width="4.42578125" style="1" customWidth="1"/>
    <col min="14854" max="15101" width="12.28515625" style="1"/>
    <col min="15102" max="15102" width="4.42578125" style="1" customWidth="1"/>
    <col min="15103" max="15103" width="23.140625" style="1" customWidth="1"/>
    <col min="15104" max="15108" width="12.28515625" style="1" customWidth="1"/>
    <col min="15109" max="15109" width="4.42578125" style="1" customWidth="1"/>
    <col min="15110" max="15357" width="12.28515625" style="1"/>
    <col min="15358" max="15358" width="4.42578125" style="1" customWidth="1"/>
    <col min="15359" max="15359" width="23.140625" style="1" customWidth="1"/>
    <col min="15360" max="15364" width="12.28515625" style="1" customWidth="1"/>
    <col min="15365" max="15365" width="4.42578125" style="1" customWidth="1"/>
    <col min="15366" max="15613" width="12.28515625" style="1"/>
    <col min="15614" max="15614" width="4.42578125" style="1" customWidth="1"/>
    <col min="15615" max="15615" width="23.140625" style="1" customWidth="1"/>
    <col min="15616" max="15620" width="12.28515625" style="1" customWidth="1"/>
    <col min="15621" max="15621" width="4.42578125" style="1" customWidth="1"/>
    <col min="15622" max="15869" width="12.28515625" style="1"/>
    <col min="15870" max="15870" width="4.42578125" style="1" customWidth="1"/>
    <col min="15871" max="15871" width="23.140625" style="1" customWidth="1"/>
    <col min="15872" max="15876" width="12.28515625" style="1" customWidth="1"/>
    <col min="15877" max="15877" width="4.42578125" style="1" customWidth="1"/>
    <col min="15878" max="16125" width="12.28515625" style="1"/>
    <col min="16126" max="16126" width="4.42578125" style="1" customWidth="1"/>
    <col min="16127" max="16127" width="23.140625" style="1" customWidth="1"/>
    <col min="16128" max="16132" width="12.28515625" style="1" customWidth="1"/>
    <col min="16133" max="16133" width="4.42578125" style="1" customWidth="1"/>
    <col min="16134" max="16384" width="12.28515625" style="1"/>
  </cols>
  <sheetData>
    <row r="1" spans="2:40" x14ac:dyDescent="0.2"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2:40" x14ac:dyDescent="0.2">
      <c r="H2" s="3" t="s">
        <v>38</v>
      </c>
    </row>
    <row r="4" spans="2:40" x14ac:dyDescent="0.2">
      <c r="D4" s="4"/>
    </row>
    <row r="5" spans="2:40" ht="9" customHeight="1" x14ac:dyDescent="0.2"/>
    <row r="8" spans="2:40" ht="21" customHeight="1" x14ac:dyDescent="0.25">
      <c r="B8" s="5" t="s">
        <v>16</v>
      </c>
      <c r="C8" s="55" t="s">
        <v>43</v>
      </c>
      <c r="D8" s="55"/>
      <c r="E8" s="55"/>
      <c r="F8" s="55"/>
      <c r="G8" s="55"/>
      <c r="H8" s="55"/>
    </row>
    <row r="9" spans="2:40" ht="12.75" customHeight="1" x14ac:dyDescent="0.2">
      <c r="C9" s="5"/>
      <c r="D9" s="50"/>
      <c r="E9" s="17"/>
      <c r="F9" s="17"/>
      <c r="G9" s="17"/>
      <c r="H9" s="17"/>
    </row>
    <row r="10" spans="2:40" ht="12.75" customHeight="1" x14ac:dyDescent="0.2">
      <c r="C10" s="5"/>
      <c r="D10" s="9"/>
    </row>
    <row r="11" spans="2:40" x14ac:dyDescent="0.2">
      <c r="C11" s="11" t="s">
        <v>0</v>
      </c>
      <c r="D11" s="12">
        <v>2011</v>
      </c>
      <c r="E11" s="12">
        <v>2012</v>
      </c>
      <c r="F11" s="12">
        <v>2013</v>
      </c>
      <c r="G11" s="12">
        <v>2014</v>
      </c>
      <c r="H11" s="12">
        <v>2015</v>
      </c>
    </row>
    <row r="12" spans="2:40" x14ac:dyDescent="0.2">
      <c r="C12" s="13"/>
    </row>
    <row r="13" spans="2:40" x14ac:dyDescent="0.2">
      <c r="C13" s="14" t="s">
        <v>1</v>
      </c>
      <c r="D13" s="15">
        <v>823</v>
      </c>
      <c r="E13" s="15">
        <f>SUM(E15:E22)</f>
        <v>737</v>
      </c>
      <c r="F13" s="15">
        <v>645</v>
      </c>
      <c r="G13" s="15">
        <f>SUM(G15:G22)</f>
        <v>539</v>
      </c>
      <c r="H13" s="15">
        <f>SUM(H15:H22)</f>
        <v>736</v>
      </c>
    </row>
    <row r="15" spans="2:40" x14ac:dyDescent="0.2">
      <c r="C15" s="1" t="s">
        <v>30</v>
      </c>
      <c r="D15" s="16">
        <v>348</v>
      </c>
      <c r="E15" s="16">
        <v>347</v>
      </c>
      <c r="F15" s="16">
        <v>290</v>
      </c>
      <c r="G15" s="16">
        <v>252</v>
      </c>
      <c r="H15" s="16">
        <v>223</v>
      </c>
    </row>
    <row r="16" spans="2:40" x14ac:dyDescent="0.2">
      <c r="C16" s="17" t="s">
        <v>2</v>
      </c>
      <c r="D16" s="16">
        <v>77</v>
      </c>
      <c r="E16" s="16">
        <v>54</v>
      </c>
      <c r="F16" s="16">
        <v>46</v>
      </c>
      <c r="G16" s="16">
        <v>45</v>
      </c>
      <c r="H16" s="16">
        <v>65</v>
      </c>
    </row>
    <row r="17" spans="2:12" x14ac:dyDescent="0.2">
      <c r="C17" s="17" t="s">
        <v>37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2:12" x14ac:dyDescent="0.2">
      <c r="C18" s="1" t="s">
        <v>3</v>
      </c>
      <c r="D18" s="16">
        <v>112</v>
      </c>
      <c r="E18" s="16">
        <v>100</v>
      </c>
      <c r="F18" s="16">
        <v>116</v>
      </c>
      <c r="G18" s="16">
        <v>73</v>
      </c>
      <c r="H18" s="16">
        <v>75</v>
      </c>
      <c r="K18" s="16"/>
      <c r="L18" s="16"/>
    </row>
    <row r="19" spans="2:12" x14ac:dyDescent="0.2">
      <c r="C19" s="1" t="s">
        <v>4</v>
      </c>
      <c r="D19" s="16">
        <v>1</v>
      </c>
      <c r="E19" s="16">
        <v>4</v>
      </c>
      <c r="F19" s="16">
        <v>3</v>
      </c>
      <c r="G19" s="16">
        <v>3</v>
      </c>
      <c r="H19" s="16">
        <v>7</v>
      </c>
      <c r="K19" s="16"/>
      <c r="L19" s="16"/>
    </row>
    <row r="20" spans="2:12" x14ac:dyDescent="0.2">
      <c r="C20" s="18" t="s">
        <v>5</v>
      </c>
      <c r="D20" s="16">
        <v>0</v>
      </c>
      <c r="E20" s="16">
        <v>1</v>
      </c>
      <c r="F20" s="16">
        <v>0</v>
      </c>
      <c r="G20" s="16">
        <v>4</v>
      </c>
      <c r="H20" s="16">
        <v>5</v>
      </c>
      <c r="J20" s="3"/>
      <c r="K20" s="3"/>
      <c r="L20" s="3"/>
    </row>
    <row r="21" spans="2:12" x14ac:dyDescent="0.2">
      <c r="C21" s="10" t="s">
        <v>6</v>
      </c>
      <c r="D21" s="19">
        <v>15</v>
      </c>
      <c r="E21" s="19">
        <v>17</v>
      </c>
      <c r="F21" s="19">
        <v>3</v>
      </c>
      <c r="G21" s="19">
        <v>9</v>
      </c>
      <c r="H21" s="19">
        <v>7</v>
      </c>
      <c r="K21" s="16"/>
      <c r="L21" s="16"/>
    </row>
    <row r="22" spans="2:12" x14ac:dyDescent="0.2">
      <c r="C22" s="20" t="s">
        <v>7</v>
      </c>
      <c r="D22" s="21">
        <v>270</v>
      </c>
      <c r="E22" s="21">
        <v>214</v>
      </c>
      <c r="F22" s="21">
        <v>187</v>
      </c>
      <c r="G22" s="21">
        <v>153</v>
      </c>
      <c r="H22" s="21">
        <v>354</v>
      </c>
      <c r="K22" s="16"/>
      <c r="L22" s="16"/>
    </row>
    <row r="23" spans="2:12" s="10" customFormat="1" x14ac:dyDescent="0.2">
      <c r="C23" s="7"/>
      <c r="D23" s="1"/>
      <c r="E23" s="1"/>
      <c r="K23" s="19"/>
      <c r="L23" s="19"/>
    </row>
    <row r="24" spans="2:12" x14ac:dyDescent="0.2">
      <c r="K24" s="16"/>
      <c r="L24" s="16"/>
    </row>
    <row r="25" spans="2:12" ht="15" x14ac:dyDescent="0.25">
      <c r="B25" s="5" t="s">
        <v>17</v>
      </c>
      <c r="C25" s="55" t="s">
        <v>44</v>
      </c>
      <c r="D25" s="55"/>
      <c r="E25" s="55"/>
      <c r="F25" s="55"/>
      <c r="G25" s="55"/>
      <c r="H25" s="55"/>
      <c r="K25" s="16"/>
      <c r="L25" s="16"/>
    </row>
    <row r="26" spans="2:12" x14ac:dyDescent="0.2">
      <c r="C26" s="5"/>
      <c r="D26" s="39"/>
      <c r="K26" s="16"/>
      <c r="L26" s="16"/>
    </row>
    <row r="27" spans="2:12" x14ac:dyDescent="0.2">
      <c r="F27" s="23"/>
      <c r="G27" s="23"/>
      <c r="H27" s="23" t="s">
        <v>29</v>
      </c>
      <c r="K27" s="16"/>
      <c r="L27" s="25"/>
    </row>
    <row r="28" spans="2:12" x14ac:dyDescent="0.2">
      <c r="C28" s="11" t="s">
        <v>0</v>
      </c>
      <c r="D28" s="12">
        <v>2011</v>
      </c>
      <c r="E28" s="12">
        <v>2012</v>
      </c>
      <c r="F28" s="12">
        <v>2013</v>
      </c>
      <c r="G28" s="12">
        <v>2014</v>
      </c>
      <c r="H28" s="12">
        <v>2015</v>
      </c>
      <c r="K28" s="16"/>
      <c r="L28" s="25"/>
    </row>
    <row r="29" spans="2:12" ht="12.75" customHeight="1" x14ac:dyDescent="0.2">
      <c r="C29" s="13"/>
      <c r="K29" s="16"/>
      <c r="L29" s="26"/>
    </row>
    <row r="30" spans="2:12" ht="13.5" customHeight="1" x14ac:dyDescent="0.2">
      <c r="C30" s="7" t="s">
        <v>1</v>
      </c>
      <c r="D30" s="32">
        <f>SUM(D32:D39)</f>
        <v>183.10000000000002</v>
      </c>
      <c r="E30" s="32">
        <f>SUM(E32:E39)</f>
        <v>156.39999999999998</v>
      </c>
      <c r="F30" s="32">
        <v>181.5</v>
      </c>
      <c r="G30" s="32">
        <f>SUM(G32:G39)</f>
        <v>356.15204109999996</v>
      </c>
      <c r="H30" s="32">
        <f>SUM(H32:H39)</f>
        <v>186.97378800000001</v>
      </c>
    </row>
    <row r="31" spans="2:12" x14ac:dyDescent="0.2">
      <c r="D31" s="51"/>
      <c r="G31" s="34"/>
      <c r="H31" s="34"/>
    </row>
    <row r="32" spans="2:12" x14ac:dyDescent="0.2">
      <c r="C32" s="1" t="s">
        <v>30</v>
      </c>
      <c r="D32" s="34">
        <v>87.9</v>
      </c>
      <c r="E32" s="34">
        <v>103</v>
      </c>
      <c r="F32" s="34">
        <v>86.2</v>
      </c>
      <c r="G32" s="34">
        <f>99.5821794</f>
        <v>99.582179400000001</v>
      </c>
      <c r="H32" s="34">
        <v>96.489800000000002</v>
      </c>
    </row>
    <row r="33" spans="3:12" x14ac:dyDescent="0.2">
      <c r="C33" s="1" t="s">
        <v>9</v>
      </c>
      <c r="D33" s="34">
        <v>37.4</v>
      </c>
      <c r="E33" s="34">
        <v>15.4</v>
      </c>
      <c r="F33" s="34">
        <v>26.9</v>
      </c>
      <c r="G33" s="34">
        <f>72.3082601</f>
        <v>72.308260099999998</v>
      </c>
      <c r="H33" s="34">
        <v>41.557340000000003</v>
      </c>
    </row>
    <row r="34" spans="3:12" x14ac:dyDescent="0.2">
      <c r="C34" s="1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</row>
    <row r="35" spans="3:12" x14ac:dyDescent="0.2">
      <c r="C35" s="1" t="s">
        <v>3</v>
      </c>
      <c r="D35" s="34">
        <v>39.5</v>
      </c>
      <c r="E35" s="34">
        <v>15.1</v>
      </c>
      <c r="F35" s="34">
        <v>44.3</v>
      </c>
      <c r="G35" s="34">
        <f>25.7268016</f>
        <v>25.726801600000002</v>
      </c>
      <c r="H35" s="34">
        <v>26.328868</v>
      </c>
    </row>
    <row r="36" spans="3:12" x14ac:dyDescent="0.2">
      <c r="C36" s="1" t="s">
        <v>4</v>
      </c>
      <c r="D36" s="34">
        <v>0.5</v>
      </c>
      <c r="E36" s="34">
        <v>1.2</v>
      </c>
      <c r="F36" s="34">
        <v>3.6</v>
      </c>
      <c r="G36" s="34">
        <f>0.1768</f>
        <v>0.17680000000000001</v>
      </c>
      <c r="H36" s="34">
        <v>1.39</v>
      </c>
    </row>
    <row r="37" spans="3:12" x14ac:dyDescent="0.2">
      <c r="C37" s="1" t="s">
        <v>5</v>
      </c>
      <c r="D37" s="52"/>
      <c r="E37" s="53">
        <v>10</v>
      </c>
      <c r="F37" s="53">
        <v>0</v>
      </c>
      <c r="G37" s="34">
        <v>142.1</v>
      </c>
      <c r="H37" s="34">
        <v>4.5590000000000002</v>
      </c>
    </row>
    <row r="38" spans="3:12" x14ac:dyDescent="0.2">
      <c r="C38" s="1" t="s">
        <v>6</v>
      </c>
      <c r="D38" s="34">
        <v>6.9</v>
      </c>
      <c r="E38" s="34">
        <v>3</v>
      </c>
      <c r="F38" s="34">
        <v>0.4</v>
      </c>
      <c r="G38" s="34">
        <f>5.858</f>
        <v>5.8579999999999997</v>
      </c>
      <c r="H38" s="34">
        <v>6.34</v>
      </c>
    </row>
    <row r="39" spans="3:12" x14ac:dyDescent="0.2">
      <c r="C39" s="20" t="s">
        <v>7</v>
      </c>
      <c r="D39" s="54">
        <v>10.9</v>
      </c>
      <c r="E39" s="54">
        <v>8.6999999999999993</v>
      </c>
      <c r="F39" s="54">
        <v>20.100000000000001</v>
      </c>
      <c r="G39" s="54">
        <v>10.4</v>
      </c>
      <c r="H39" s="54">
        <v>10.30878</v>
      </c>
    </row>
    <row r="40" spans="3:12" x14ac:dyDescent="0.2">
      <c r="H40" s="51"/>
    </row>
    <row r="41" spans="3:12" x14ac:dyDescent="0.2">
      <c r="C41" s="17" t="s">
        <v>10</v>
      </c>
      <c r="E41" s="30"/>
    </row>
    <row r="42" spans="3:12" x14ac:dyDescent="0.2">
      <c r="E42" s="30"/>
    </row>
    <row r="43" spans="3:12" x14ac:dyDescent="0.2">
      <c r="D43" s="51"/>
      <c r="E43" s="30"/>
    </row>
    <row r="44" spans="3:12" x14ac:dyDescent="0.2">
      <c r="E44" s="30"/>
    </row>
    <row r="46" spans="3:12" ht="15" x14ac:dyDescent="0.25">
      <c r="C46" s="36"/>
      <c r="D46" s="36"/>
      <c r="E46" s="36"/>
      <c r="F46" s="34"/>
      <c r="H46" s="16"/>
      <c r="I46" s="16"/>
      <c r="J46" s="16"/>
      <c r="K46" s="16"/>
      <c r="L46" s="35"/>
    </row>
    <row r="47" spans="3:12" ht="9" customHeight="1" x14ac:dyDescent="0.2">
      <c r="C47" s="37"/>
      <c r="E47" s="28"/>
      <c r="F47" s="34"/>
      <c r="H47" s="16"/>
      <c r="I47" s="16"/>
      <c r="J47" s="16"/>
      <c r="K47" s="16"/>
      <c r="L47" s="35"/>
    </row>
    <row r="48" spans="3:12" x14ac:dyDescent="0.2">
      <c r="E48" s="28"/>
      <c r="F48" s="34"/>
      <c r="H48" s="16"/>
      <c r="I48" s="16"/>
      <c r="J48" s="16"/>
      <c r="K48" s="16"/>
      <c r="L48" s="35"/>
    </row>
    <row r="49" spans="5:12" x14ac:dyDescent="0.2">
      <c r="E49" s="28"/>
      <c r="F49" s="34"/>
      <c r="H49" s="16"/>
      <c r="I49" s="16"/>
      <c r="J49" s="16"/>
      <c r="K49" s="16"/>
      <c r="L49" s="35"/>
    </row>
    <row r="50" spans="5:12" x14ac:dyDescent="0.2">
      <c r="E50" s="28"/>
      <c r="F50" s="34"/>
      <c r="H50" s="16"/>
      <c r="I50" s="16"/>
      <c r="J50" s="16"/>
      <c r="K50" s="16"/>
      <c r="L50" s="35"/>
    </row>
    <row r="51" spans="5:12" x14ac:dyDescent="0.2">
      <c r="E51" s="28"/>
      <c r="F51" s="34"/>
      <c r="H51" s="38"/>
      <c r="I51" s="16"/>
      <c r="J51" s="16"/>
      <c r="K51" s="16"/>
      <c r="L51" s="35"/>
    </row>
    <row r="52" spans="5:12" x14ac:dyDescent="0.2">
      <c r="K52" s="16"/>
    </row>
  </sheetData>
  <mergeCells count="3">
    <mergeCell ref="C46:E46"/>
    <mergeCell ref="C8:H8"/>
    <mergeCell ref="C25:H25"/>
  </mergeCells>
  <pageMargins left="0.7" right="0.7" top="0.75" bottom="0.75" header="0.3" footer="0.3"/>
  <pageSetup scale="97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28575</xdr:rowOff>
              </from>
              <to>
                <xdr:col>1</xdr:col>
                <xdr:colOff>38100</xdr:colOff>
                <xdr:row>3</xdr:row>
                <xdr:rowOff>9525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WhiteSpace="0" zoomScaleNormal="100" zoomScaleSheetLayoutView="100" workbookViewId="0">
      <selection activeCell="A6" sqref="A6"/>
    </sheetView>
  </sheetViews>
  <sheetFormatPr defaultColWidth="12.28515625" defaultRowHeight="12.75" x14ac:dyDescent="0.2"/>
  <cols>
    <col min="1" max="1" width="10.85546875" style="1" customWidth="1"/>
    <col min="2" max="2" width="23.140625" style="1" customWidth="1"/>
    <col min="3" max="4" width="11.5703125" style="1" customWidth="1"/>
    <col min="5" max="5" width="10.28515625" style="1" customWidth="1"/>
    <col min="6" max="7" width="9.42578125" style="1" customWidth="1"/>
    <col min="8" max="9" width="6.85546875" style="1" customWidth="1"/>
    <col min="10" max="255" width="12.28515625" style="1"/>
    <col min="256" max="256" width="4.42578125" style="1" customWidth="1"/>
    <col min="257" max="257" width="23.140625" style="1" customWidth="1"/>
    <col min="258" max="262" width="12.28515625" style="1" customWidth="1"/>
    <col min="263" max="263" width="4.42578125" style="1" customWidth="1"/>
    <col min="264" max="511" width="12.28515625" style="1"/>
    <col min="512" max="512" width="4.42578125" style="1" customWidth="1"/>
    <col min="513" max="513" width="23.140625" style="1" customWidth="1"/>
    <col min="514" max="518" width="12.28515625" style="1" customWidth="1"/>
    <col min="519" max="519" width="4.42578125" style="1" customWidth="1"/>
    <col min="520" max="767" width="12.28515625" style="1"/>
    <col min="768" max="768" width="4.42578125" style="1" customWidth="1"/>
    <col min="769" max="769" width="23.140625" style="1" customWidth="1"/>
    <col min="770" max="774" width="12.28515625" style="1" customWidth="1"/>
    <col min="775" max="775" width="4.42578125" style="1" customWidth="1"/>
    <col min="776" max="1023" width="12.28515625" style="1"/>
    <col min="1024" max="1024" width="4.42578125" style="1" customWidth="1"/>
    <col min="1025" max="1025" width="23.140625" style="1" customWidth="1"/>
    <col min="1026" max="1030" width="12.28515625" style="1" customWidth="1"/>
    <col min="1031" max="1031" width="4.42578125" style="1" customWidth="1"/>
    <col min="1032" max="1279" width="12.28515625" style="1"/>
    <col min="1280" max="1280" width="4.42578125" style="1" customWidth="1"/>
    <col min="1281" max="1281" width="23.140625" style="1" customWidth="1"/>
    <col min="1282" max="1286" width="12.28515625" style="1" customWidth="1"/>
    <col min="1287" max="1287" width="4.42578125" style="1" customWidth="1"/>
    <col min="1288" max="1535" width="12.28515625" style="1"/>
    <col min="1536" max="1536" width="4.42578125" style="1" customWidth="1"/>
    <col min="1537" max="1537" width="23.140625" style="1" customWidth="1"/>
    <col min="1538" max="1542" width="12.28515625" style="1" customWidth="1"/>
    <col min="1543" max="1543" width="4.42578125" style="1" customWidth="1"/>
    <col min="1544" max="1791" width="12.28515625" style="1"/>
    <col min="1792" max="1792" width="4.42578125" style="1" customWidth="1"/>
    <col min="1793" max="1793" width="23.140625" style="1" customWidth="1"/>
    <col min="1794" max="1798" width="12.28515625" style="1" customWidth="1"/>
    <col min="1799" max="1799" width="4.42578125" style="1" customWidth="1"/>
    <col min="1800" max="2047" width="12.28515625" style="1"/>
    <col min="2048" max="2048" width="4.42578125" style="1" customWidth="1"/>
    <col min="2049" max="2049" width="23.140625" style="1" customWidth="1"/>
    <col min="2050" max="2054" width="12.28515625" style="1" customWidth="1"/>
    <col min="2055" max="2055" width="4.42578125" style="1" customWidth="1"/>
    <col min="2056" max="2303" width="12.28515625" style="1"/>
    <col min="2304" max="2304" width="4.42578125" style="1" customWidth="1"/>
    <col min="2305" max="2305" width="23.140625" style="1" customWidth="1"/>
    <col min="2306" max="2310" width="12.28515625" style="1" customWidth="1"/>
    <col min="2311" max="2311" width="4.42578125" style="1" customWidth="1"/>
    <col min="2312" max="2559" width="12.28515625" style="1"/>
    <col min="2560" max="2560" width="4.42578125" style="1" customWidth="1"/>
    <col min="2561" max="2561" width="23.140625" style="1" customWidth="1"/>
    <col min="2562" max="2566" width="12.28515625" style="1" customWidth="1"/>
    <col min="2567" max="2567" width="4.42578125" style="1" customWidth="1"/>
    <col min="2568" max="2815" width="12.28515625" style="1"/>
    <col min="2816" max="2816" width="4.42578125" style="1" customWidth="1"/>
    <col min="2817" max="2817" width="23.140625" style="1" customWidth="1"/>
    <col min="2818" max="2822" width="12.28515625" style="1" customWidth="1"/>
    <col min="2823" max="2823" width="4.42578125" style="1" customWidth="1"/>
    <col min="2824" max="3071" width="12.28515625" style="1"/>
    <col min="3072" max="3072" width="4.42578125" style="1" customWidth="1"/>
    <col min="3073" max="3073" width="23.140625" style="1" customWidth="1"/>
    <col min="3074" max="3078" width="12.28515625" style="1" customWidth="1"/>
    <col min="3079" max="3079" width="4.42578125" style="1" customWidth="1"/>
    <col min="3080" max="3327" width="12.28515625" style="1"/>
    <col min="3328" max="3328" width="4.42578125" style="1" customWidth="1"/>
    <col min="3329" max="3329" width="23.140625" style="1" customWidth="1"/>
    <col min="3330" max="3334" width="12.28515625" style="1" customWidth="1"/>
    <col min="3335" max="3335" width="4.42578125" style="1" customWidth="1"/>
    <col min="3336" max="3583" width="12.28515625" style="1"/>
    <col min="3584" max="3584" width="4.42578125" style="1" customWidth="1"/>
    <col min="3585" max="3585" width="23.140625" style="1" customWidth="1"/>
    <col min="3586" max="3590" width="12.28515625" style="1" customWidth="1"/>
    <col min="3591" max="3591" width="4.42578125" style="1" customWidth="1"/>
    <col min="3592" max="3839" width="12.28515625" style="1"/>
    <col min="3840" max="3840" width="4.42578125" style="1" customWidth="1"/>
    <col min="3841" max="3841" width="23.140625" style="1" customWidth="1"/>
    <col min="3842" max="3846" width="12.28515625" style="1" customWidth="1"/>
    <col min="3847" max="3847" width="4.42578125" style="1" customWidth="1"/>
    <col min="3848" max="4095" width="12.28515625" style="1"/>
    <col min="4096" max="4096" width="4.42578125" style="1" customWidth="1"/>
    <col min="4097" max="4097" width="23.140625" style="1" customWidth="1"/>
    <col min="4098" max="4102" width="12.28515625" style="1" customWidth="1"/>
    <col min="4103" max="4103" width="4.42578125" style="1" customWidth="1"/>
    <col min="4104" max="4351" width="12.28515625" style="1"/>
    <col min="4352" max="4352" width="4.42578125" style="1" customWidth="1"/>
    <col min="4353" max="4353" width="23.140625" style="1" customWidth="1"/>
    <col min="4354" max="4358" width="12.28515625" style="1" customWidth="1"/>
    <col min="4359" max="4359" width="4.42578125" style="1" customWidth="1"/>
    <col min="4360" max="4607" width="12.28515625" style="1"/>
    <col min="4608" max="4608" width="4.42578125" style="1" customWidth="1"/>
    <col min="4609" max="4609" width="23.140625" style="1" customWidth="1"/>
    <col min="4610" max="4614" width="12.28515625" style="1" customWidth="1"/>
    <col min="4615" max="4615" width="4.42578125" style="1" customWidth="1"/>
    <col min="4616" max="4863" width="12.28515625" style="1"/>
    <col min="4864" max="4864" width="4.42578125" style="1" customWidth="1"/>
    <col min="4865" max="4865" width="23.140625" style="1" customWidth="1"/>
    <col min="4866" max="4870" width="12.28515625" style="1" customWidth="1"/>
    <col min="4871" max="4871" width="4.42578125" style="1" customWidth="1"/>
    <col min="4872" max="5119" width="12.28515625" style="1"/>
    <col min="5120" max="5120" width="4.42578125" style="1" customWidth="1"/>
    <col min="5121" max="5121" width="23.140625" style="1" customWidth="1"/>
    <col min="5122" max="5126" width="12.28515625" style="1" customWidth="1"/>
    <col min="5127" max="5127" width="4.42578125" style="1" customWidth="1"/>
    <col min="5128" max="5375" width="12.28515625" style="1"/>
    <col min="5376" max="5376" width="4.42578125" style="1" customWidth="1"/>
    <col min="5377" max="5377" width="23.140625" style="1" customWidth="1"/>
    <col min="5378" max="5382" width="12.28515625" style="1" customWidth="1"/>
    <col min="5383" max="5383" width="4.42578125" style="1" customWidth="1"/>
    <col min="5384" max="5631" width="12.28515625" style="1"/>
    <col min="5632" max="5632" width="4.42578125" style="1" customWidth="1"/>
    <col min="5633" max="5633" width="23.140625" style="1" customWidth="1"/>
    <col min="5634" max="5638" width="12.28515625" style="1" customWidth="1"/>
    <col min="5639" max="5639" width="4.42578125" style="1" customWidth="1"/>
    <col min="5640" max="5887" width="12.28515625" style="1"/>
    <col min="5888" max="5888" width="4.42578125" style="1" customWidth="1"/>
    <col min="5889" max="5889" width="23.140625" style="1" customWidth="1"/>
    <col min="5890" max="5894" width="12.28515625" style="1" customWidth="1"/>
    <col min="5895" max="5895" width="4.42578125" style="1" customWidth="1"/>
    <col min="5896" max="6143" width="12.28515625" style="1"/>
    <col min="6144" max="6144" width="4.42578125" style="1" customWidth="1"/>
    <col min="6145" max="6145" width="23.140625" style="1" customWidth="1"/>
    <col min="6146" max="6150" width="12.28515625" style="1" customWidth="1"/>
    <col min="6151" max="6151" width="4.42578125" style="1" customWidth="1"/>
    <col min="6152" max="6399" width="12.28515625" style="1"/>
    <col min="6400" max="6400" width="4.42578125" style="1" customWidth="1"/>
    <col min="6401" max="6401" width="23.140625" style="1" customWidth="1"/>
    <col min="6402" max="6406" width="12.28515625" style="1" customWidth="1"/>
    <col min="6407" max="6407" width="4.42578125" style="1" customWidth="1"/>
    <col min="6408" max="6655" width="12.28515625" style="1"/>
    <col min="6656" max="6656" width="4.42578125" style="1" customWidth="1"/>
    <col min="6657" max="6657" width="23.140625" style="1" customWidth="1"/>
    <col min="6658" max="6662" width="12.28515625" style="1" customWidth="1"/>
    <col min="6663" max="6663" width="4.42578125" style="1" customWidth="1"/>
    <col min="6664" max="6911" width="12.28515625" style="1"/>
    <col min="6912" max="6912" width="4.42578125" style="1" customWidth="1"/>
    <col min="6913" max="6913" width="23.140625" style="1" customWidth="1"/>
    <col min="6914" max="6918" width="12.28515625" style="1" customWidth="1"/>
    <col min="6919" max="6919" width="4.42578125" style="1" customWidth="1"/>
    <col min="6920" max="7167" width="12.28515625" style="1"/>
    <col min="7168" max="7168" width="4.42578125" style="1" customWidth="1"/>
    <col min="7169" max="7169" width="23.140625" style="1" customWidth="1"/>
    <col min="7170" max="7174" width="12.28515625" style="1" customWidth="1"/>
    <col min="7175" max="7175" width="4.42578125" style="1" customWidth="1"/>
    <col min="7176" max="7423" width="12.28515625" style="1"/>
    <col min="7424" max="7424" width="4.42578125" style="1" customWidth="1"/>
    <col min="7425" max="7425" width="23.140625" style="1" customWidth="1"/>
    <col min="7426" max="7430" width="12.28515625" style="1" customWidth="1"/>
    <col min="7431" max="7431" width="4.42578125" style="1" customWidth="1"/>
    <col min="7432" max="7679" width="12.28515625" style="1"/>
    <col min="7680" max="7680" width="4.42578125" style="1" customWidth="1"/>
    <col min="7681" max="7681" width="23.140625" style="1" customWidth="1"/>
    <col min="7682" max="7686" width="12.28515625" style="1" customWidth="1"/>
    <col min="7687" max="7687" width="4.42578125" style="1" customWidth="1"/>
    <col min="7688" max="7935" width="12.28515625" style="1"/>
    <col min="7936" max="7936" width="4.42578125" style="1" customWidth="1"/>
    <col min="7937" max="7937" width="23.140625" style="1" customWidth="1"/>
    <col min="7938" max="7942" width="12.28515625" style="1" customWidth="1"/>
    <col min="7943" max="7943" width="4.42578125" style="1" customWidth="1"/>
    <col min="7944" max="8191" width="12.28515625" style="1"/>
    <col min="8192" max="8192" width="4.42578125" style="1" customWidth="1"/>
    <col min="8193" max="8193" width="23.140625" style="1" customWidth="1"/>
    <col min="8194" max="8198" width="12.28515625" style="1" customWidth="1"/>
    <col min="8199" max="8199" width="4.42578125" style="1" customWidth="1"/>
    <col min="8200" max="8447" width="12.28515625" style="1"/>
    <col min="8448" max="8448" width="4.42578125" style="1" customWidth="1"/>
    <col min="8449" max="8449" width="23.140625" style="1" customWidth="1"/>
    <col min="8450" max="8454" width="12.28515625" style="1" customWidth="1"/>
    <col min="8455" max="8455" width="4.42578125" style="1" customWidth="1"/>
    <col min="8456" max="8703" width="12.28515625" style="1"/>
    <col min="8704" max="8704" width="4.42578125" style="1" customWidth="1"/>
    <col min="8705" max="8705" width="23.140625" style="1" customWidth="1"/>
    <col min="8706" max="8710" width="12.28515625" style="1" customWidth="1"/>
    <col min="8711" max="8711" width="4.42578125" style="1" customWidth="1"/>
    <col min="8712" max="8959" width="12.28515625" style="1"/>
    <col min="8960" max="8960" width="4.42578125" style="1" customWidth="1"/>
    <col min="8961" max="8961" width="23.140625" style="1" customWidth="1"/>
    <col min="8962" max="8966" width="12.28515625" style="1" customWidth="1"/>
    <col min="8967" max="8967" width="4.42578125" style="1" customWidth="1"/>
    <col min="8968" max="9215" width="12.28515625" style="1"/>
    <col min="9216" max="9216" width="4.42578125" style="1" customWidth="1"/>
    <col min="9217" max="9217" width="23.140625" style="1" customWidth="1"/>
    <col min="9218" max="9222" width="12.28515625" style="1" customWidth="1"/>
    <col min="9223" max="9223" width="4.42578125" style="1" customWidth="1"/>
    <col min="9224" max="9471" width="12.28515625" style="1"/>
    <col min="9472" max="9472" width="4.42578125" style="1" customWidth="1"/>
    <col min="9473" max="9473" width="23.140625" style="1" customWidth="1"/>
    <col min="9474" max="9478" width="12.28515625" style="1" customWidth="1"/>
    <col min="9479" max="9479" width="4.42578125" style="1" customWidth="1"/>
    <col min="9480" max="9727" width="12.28515625" style="1"/>
    <col min="9728" max="9728" width="4.42578125" style="1" customWidth="1"/>
    <col min="9729" max="9729" width="23.140625" style="1" customWidth="1"/>
    <col min="9730" max="9734" width="12.28515625" style="1" customWidth="1"/>
    <col min="9735" max="9735" width="4.42578125" style="1" customWidth="1"/>
    <col min="9736" max="9983" width="12.28515625" style="1"/>
    <col min="9984" max="9984" width="4.42578125" style="1" customWidth="1"/>
    <col min="9985" max="9985" width="23.140625" style="1" customWidth="1"/>
    <col min="9986" max="9990" width="12.28515625" style="1" customWidth="1"/>
    <col min="9991" max="9991" width="4.42578125" style="1" customWidth="1"/>
    <col min="9992" max="10239" width="12.28515625" style="1"/>
    <col min="10240" max="10240" width="4.42578125" style="1" customWidth="1"/>
    <col min="10241" max="10241" width="23.140625" style="1" customWidth="1"/>
    <col min="10242" max="10246" width="12.28515625" style="1" customWidth="1"/>
    <col min="10247" max="10247" width="4.42578125" style="1" customWidth="1"/>
    <col min="10248" max="10495" width="12.28515625" style="1"/>
    <col min="10496" max="10496" width="4.42578125" style="1" customWidth="1"/>
    <col min="10497" max="10497" width="23.140625" style="1" customWidth="1"/>
    <col min="10498" max="10502" width="12.28515625" style="1" customWidth="1"/>
    <col min="10503" max="10503" width="4.42578125" style="1" customWidth="1"/>
    <col min="10504" max="10751" width="12.28515625" style="1"/>
    <col min="10752" max="10752" width="4.42578125" style="1" customWidth="1"/>
    <col min="10753" max="10753" width="23.140625" style="1" customWidth="1"/>
    <col min="10754" max="10758" width="12.28515625" style="1" customWidth="1"/>
    <col min="10759" max="10759" width="4.42578125" style="1" customWidth="1"/>
    <col min="10760" max="11007" width="12.28515625" style="1"/>
    <col min="11008" max="11008" width="4.42578125" style="1" customWidth="1"/>
    <col min="11009" max="11009" width="23.140625" style="1" customWidth="1"/>
    <col min="11010" max="11014" width="12.28515625" style="1" customWidth="1"/>
    <col min="11015" max="11015" width="4.42578125" style="1" customWidth="1"/>
    <col min="11016" max="11263" width="12.28515625" style="1"/>
    <col min="11264" max="11264" width="4.42578125" style="1" customWidth="1"/>
    <col min="11265" max="11265" width="23.140625" style="1" customWidth="1"/>
    <col min="11266" max="11270" width="12.28515625" style="1" customWidth="1"/>
    <col min="11271" max="11271" width="4.42578125" style="1" customWidth="1"/>
    <col min="11272" max="11519" width="12.28515625" style="1"/>
    <col min="11520" max="11520" width="4.42578125" style="1" customWidth="1"/>
    <col min="11521" max="11521" width="23.140625" style="1" customWidth="1"/>
    <col min="11522" max="11526" width="12.28515625" style="1" customWidth="1"/>
    <col min="11527" max="11527" width="4.42578125" style="1" customWidth="1"/>
    <col min="11528" max="11775" width="12.28515625" style="1"/>
    <col min="11776" max="11776" width="4.42578125" style="1" customWidth="1"/>
    <col min="11777" max="11777" width="23.140625" style="1" customWidth="1"/>
    <col min="11778" max="11782" width="12.28515625" style="1" customWidth="1"/>
    <col min="11783" max="11783" width="4.42578125" style="1" customWidth="1"/>
    <col min="11784" max="12031" width="12.28515625" style="1"/>
    <col min="12032" max="12032" width="4.42578125" style="1" customWidth="1"/>
    <col min="12033" max="12033" width="23.140625" style="1" customWidth="1"/>
    <col min="12034" max="12038" width="12.28515625" style="1" customWidth="1"/>
    <col min="12039" max="12039" width="4.42578125" style="1" customWidth="1"/>
    <col min="12040" max="12287" width="12.28515625" style="1"/>
    <col min="12288" max="12288" width="4.42578125" style="1" customWidth="1"/>
    <col min="12289" max="12289" width="23.140625" style="1" customWidth="1"/>
    <col min="12290" max="12294" width="12.28515625" style="1" customWidth="1"/>
    <col min="12295" max="12295" width="4.42578125" style="1" customWidth="1"/>
    <col min="12296" max="12543" width="12.28515625" style="1"/>
    <col min="12544" max="12544" width="4.42578125" style="1" customWidth="1"/>
    <col min="12545" max="12545" width="23.140625" style="1" customWidth="1"/>
    <col min="12546" max="12550" width="12.28515625" style="1" customWidth="1"/>
    <col min="12551" max="12551" width="4.42578125" style="1" customWidth="1"/>
    <col min="12552" max="12799" width="12.28515625" style="1"/>
    <col min="12800" max="12800" width="4.42578125" style="1" customWidth="1"/>
    <col min="12801" max="12801" width="23.140625" style="1" customWidth="1"/>
    <col min="12802" max="12806" width="12.28515625" style="1" customWidth="1"/>
    <col min="12807" max="12807" width="4.42578125" style="1" customWidth="1"/>
    <col min="12808" max="13055" width="12.28515625" style="1"/>
    <col min="13056" max="13056" width="4.42578125" style="1" customWidth="1"/>
    <col min="13057" max="13057" width="23.140625" style="1" customWidth="1"/>
    <col min="13058" max="13062" width="12.28515625" style="1" customWidth="1"/>
    <col min="13063" max="13063" width="4.42578125" style="1" customWidth="1"/>
    <col min="13064" max="13311" width="12.28515625" style="1"/>
    <col min="13312" max="13312" width="4.42578125" style="1" customWidth="1"/>
    <col min="13313" max="13313" width="23.140625" style="1" customWidth="1"/>
    <col min="13314" max="13318" width="12.28515625" style="1" customWidth="1"/>
    <col min="13319" max="13319" width="4.42578125" style="1" customWidth="1"/>
    <col min="13320" max="13567" width="12.28515625" style="1"/>
    <col min="13568" max="13568" width="4.42578125" style="1" customWidth="1"/>
    <col min="13569" max="13569" width="23.140625" style="1" customWidth="1"/>
    <col min="13570" max="13574" width="12.28515625" style="1" customWidth="1"/>
    <col min="13575" max="13575" width="4.42578125" style="1" customWidth="1"/>
    <col min="13576" max="13823" width="12.28515625" style="1"/>
    <col min="13824" max="13824" width="4.42578125" style="1" customWidth="1"/>
    <col min="13825" max="13825" width="23.140625" style="1" customWidth="1"/>
    <col min="13826" max="13830" width="12.28515625" style="1" customWidth="1"/>
    <col min="13831" max="13831" width="4.42578125" style="1" customWidth="1"/>
    <col min="13832" max="14079" width="12.28515625" style="1"/>
    <col min="14080" max="14080" width="4.42578125" style="1" customWidth="1"/>
    <col min="14081" max="14081" width="23.140625" style="1" customWidth="1"/>
    <col min="14082" max="14086" width="12.28515625" style="1" customWidth="1"/>
    <col min="14087" max="14087" width="4.42578125" style="1" customWidth="1"/>
    <col min="14088" max="14335" width="12.28515625" style="1"/>
    <col min="14336" max="14336" width="4.42578125" style="1" customWidth="1"/>
    <col min="14337" max="14337" width="23.140625" style="1" customWidth="1"/>
    <col min="14338" max="14342" width="12.28515625" style="1" customWidth="1"/>
    <col min="14343" max="14343" width="4.42578125" style="1" customWidth="1"/>
    <col min="14344" max="14591" width="12.28515625" style="1"/>
    <col min="14592" max="14592" width="4.42578125" style="1" customWidth="1"/>
    <col min="14593" max="14593" width="23.140625" style="1" customWidth="1"/>
    <col min="14594" max="14598" width="12.28515625" style="1" customWidth="1"/>
    <col min="14599" max="14599" width="4.42578125" style="1" customWidth="1"/>
    <col min="14600" max="14847" width="12.28515625" style="1"/>
    <col min="14848" max="14848" width="4.42578125" style="1" customWidth="1"/>
    <col min="14849" max="14849" width="23.140625" style="1" customWidth="1"/>
    <col min="14850" max="14854" width="12.28515625" style="1" customWidth="1"/>
    <col min="14855" max="14855" width="4.42578125" style="1" customWidth="1"/>
    <col min="14856" max="15103" width="12.28515625" style="1"/>
    <col min="15104" max="15104" width="4.42578125" style="1" customWidth="1"/>
    <col min="15105" max="15105" width="23.140625" style="1" customWidth="1"/>
    <col min="15106" max="15110" width="12.28515625" style="1" customWidth="1"/>
    <col min="15111" max="15111" width="4.42578125" style="1" customWidth="1"/>
    <col min="15112" max="15359" width="12.28515625" style="1"/>
    <col min="15360" max="15360" width="4.42578125" style="1" customWidth="1"/>
    <col min="15361" max="15361" width="23.140625" style="1" customWidth="1"/>
    <col min="15362" max="15366" width="12.28515625" style="1" customWidth="1"/>
    <col min="15367" max="15367" width="4.42578125" style="1" customWidth="1"/>
    <col min="15368" max="15615" width="12.28515625" style="1"/>
    <col min="15616" max="15616" width="4.42578125" style="1" customWidth="1"/>
    <col min="15617" max="15617" width="23.140625" style="1" customWidth="1"/>
    <col min="15618" max="15622" width="12.28515625" style="1" customWidth="1"/>
    <col min="15623" max="15623" width="4.42578125" style="1" customWidth="1"/>
    <col min="15624" max="15871" width="12.28515625" style="1"/>
    <col min="15872" max="15872" width="4.42578125" style="1" customWidth="1"/>
    <col min="15873" max="15873" width="23.140625" style="1" customWidth="1"/>
    <col min="15874" max="15878" width="12.28515625" style="1" customWidth="1"/>
    <col min="15879" max="15879" width="4.42578125" style="1" customWidth="1"/>
    <col min="15880" max="16127" width="12.28515625" style="1"/>
    <col min="16128" max="16128" width="4.42578125" style="1" customWidth="1"/>
    <col min="16129" max="16129" width="23.140625" style="1" customWidth="1"/>
    <col min="16130" max="16134" width="12.28515625" style="1" customWidth="1"/>
    <col min="16135" max="16135" width="4.42578125" style="1" customWidth="1"/>
    <col min="16136" max="16384" width="12.28515625" style="1"/>
  </cols>
  <sheetData>
    <row r="1" spans="1:42" x14ac:dyDescent="0.2"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3" spans="1:42" x14ac:dyDescent="0.2">
      <c r="G3" s="3" t="s">
        <v>38</v>
      </c>
    </row>
    <row r="4" spans="1:42" x14ac:dyDescent="0.2">
      <c r="C4" s="4"/>
    </row>
    <row r="5" spans="1:42" ht="9" customHeight="1" x14ac:dyDescent="0.2"/>
    <row r="8" spans="1:42" ht="29.25" customHeight="1" x14ac:dyDescent="0.2">
      <c r="A8" s="57" t="s">
        <v>31</v>
      </c>
      <c r="B8" s="6" t="s">
        <v>45</v>
      </c>
      <c r="C8" s="6"/>
      <c r="D8" s="6"/>
      <c r="E8" s="6"/>
      <c r="F8" s="6"/>
      <c r="G8" s="6"/>
      <c r="H8" s="8"/>
      <c r="I8" s="8"/>
    </row>
    <row r="9" spans="1:42" ht="12.75" customHeight="1" x14ac:dyDescent="0.2">
      <c r="B9" s="5"/>
      <c r="C9" s="8"/>
      <c r="D9" s="8"/>
      <c r="E9" s="8"/>
      <c r="F9" s="8"/>
      <c r="G9" s="8"/>
      <c r="H9" s="8"/>
      <c r="I9" s="8"/>
    </row>
    <row r="10" spans="1:42" ht="12.75" customHeight="1" x14ac:dyDescent="0.2">
      <c r="B10" s="5"/>
      <c r="C10" s="9"/>
      <c r="D10" s="9"/>
    </row>
    <row r="11" spans="1:42" x14ac:dyDescent="0.2">
      <c r="B11" s="11" t="s">
        <v>0</v>
      </c>
      <c r="C11" s="12">
        <v>2011</v>
      </c>
      <c r="D11" s="12">
        <v>2012</v>
      </c>
      <c r="E11" s="12">
        <v>2013</v>
      </c>
      <c r="F11" s="12">
        <v>2014</v>
      </c>
      <c r="G11" s="12">
        <v>2015</v>
      </c>
      <c r="H11" s="14"/>
      <c r="I11" s="14"/>
    </row>
    <row r="12" spans="1:42" x14ac:dyDescent="0.2">
      <c r="B12" s="13"/>
    </row>
    <row r="13" spans="1:42" x14ac:dyDescent="0.2">
      <c r="B13" s="14" t="s">
        <v>1</v>
      </c>
      <c r="C13" s="15">
        <v>391</v>
      </c>
      <c r="D13" s="15">
        <f>SUM(D15:D21)</f>
        <v>393</v>
      </c>
      <c r="E13" s="15">
        <f>SUM(E15:E21)</f>
        <v>315</v>
      </c>
      <c r="F13" s="15">
        <f>SUM(F15:F21)</f>
        <v>338</v>
      </c>
      <c r="G13" s="15">
        <f>SUM(G15:G21)</f>
        <v>298</v>
      </c>
      <c r="H13" s="15"/>
      <c r="I13" s="15"/>
    </row>
    <row r="15" spans="1:42" x14ac:dyDescent="0.2">
      <c r="B15" s="1" t="s">
        <v>30</v>
      </c>
      <c r="C15" s="16">
        <v>212</v>
      </c>
      <c r="D15" s="16">
        <v>245</v>
      </c>
      <c r="E15" s="16">
        <v>176</v>
      </c>
      <c r="F15" s="16">
        <v>218</v>
      </c>
      <c r="G15" s="16">
        <v>171</v>
      </c>
      <c r="H15" s="16"/>
      <c r="I15" s="16"/>
    </row>
    <row r="16" spans="1:42" x14ac:dyDescent="0.2">
      <c r="B16" s="17" t="s">
        <v>9</v>
      </c>
      <c r="C16" s="16">
        <v>44</v>
      </c>
      <c r="D16" s="16">
        <v>45</v>
      </c>
      <c r="E16" s="16">
        <v>47</v>
      </c>
      <c r="F16" s="16">
        <v>26</v>
      </c>
      <c r="G16" s="16">
        <v>45</v>
      </c>
      <c r="H16" s="16"/>
      <c r="I16" s="16"/>
    </row>
    <row r="17" spans="1:12" x14ac:dyDescent="0.2">
      <c r="B17" s="1" t="s">
        <v>3</v>
      </c>
      <c r="C17" s="16">
        <v>78</v>
      </c>
      <c r="D17" s="16">
        <v>70</v>
      </c>
      <c r="E17" s="16">
        <v>68</v>
      </c>
      <c r="F17" s="16">
        <v>65</v>
      </c>
      <c r="G17" s="16">
        <v>62</v>
      </c>
      <c r="H17" s="16"/>
      <c r="I17" s="16"/>
      <c r="K17" s="16"/>
      <c r="L17" s="16"/>
    </row>
    <row r="18" spans="1:12" x14ac:dyDescent="0.2">
      <c r="B18" s="1" t="s">
        <v>4</v>
      </c>
      <c r="C18" s="16">
        <v>5</v>
      </c>
      <c r="D18" s="16">
        <v>2</v>
      </c>
      <c r="E18" s="16">
        <v>3</v>
      </c>
      <c r="F18" s="16">
        <v>3</v>
      </c>
      <c r="G18" s="16">
        <v>0</v>
      </c>
      <c r="H18" s="16"/>
      <c r="I18" s="16"/>
      <c r="K18" s="16"/>
      <c r="L18" s="16"/>
    </row>
    <row r="19" spans="1:12" x14ac:dyDescent="0.2">
      <c r="B19" s="18" t="s">
        <v>5</v>
      </c>
      <c r="C19" s="16">
        <v>0</v>
      </c>
      <c r="D19" s="16">
        <v>0</v>
      </c>
      <c r="E19" s="16">
        <v>0</v>
      </c>
      <c r="F19" s="16">
        <v>1</v>
      </c>
      <c r="G19" s="16">
        <v>1</v>
      </c>
      <c r="H19" s="16"/>
      <c r="I19" s="16"/>
      <c r="J19" s="3"/>
      <c r="K19" s="3"/>
      <c r="L19" s="3"/>
    </row>
    <row r="20" spans="1:12" x14ac:dyDescent="0.2">
      <c r="B20" s="10" t="s">
        <v>6</v>
      </c>
      <c r="C20" s="19">
        <v>5</v>
      </c>
      <c r="D20" s="19">
        <v>7</v>
      </c>
      <c r="E20" s="19">
        <v>5</v>
      </c>
      <c r="F20" s="19">
        <v>2</v>
      </c>
      <c r="G20" s="19">
        <v>3</v>
      </c>
      <c r="H20" s="19"/>
      <c r="I20" s="19"/>
      <c r="K20" s="16"/>
      <c r="L20" s="16"/>
    </row>
    <row r="21" spans="1:12" x14ac:dyDescent="0.2">
      <c r="B21" s="20" t="s">
        <v>7</v>
      </c>
      <c r="C21" s="21">
        <v>47</v>
      </c>
      <c r="D21" s="21">
        <v>24</v>
      </c>
      <c r="E21" s="21">
        <v>16</v>
      </c>
      <c r="F21" s="21">
        <v>23</v>
      </c>
      <c r="G21" s="21">
        <v>16</v>
      </c>
      <c r="H21" s="19"/>
      <c r="I21" s="19"/>
      <c r="K21" s="16"/>
      <c r="L21" s="16"/>
    </row>
    <row r="22" spans="1:12" s="10" customFormat="1" x14ac:dyDescent="0.2">
      <c r="B22" s="7"/>
      <c r="C22" s="1"/>
      <c r="D22" s="1"/>
      <c r="K22" s="19"/>
      <c r="L22" s="19"/>
    </row>
    <row r="23" spans="1:12" x14ac:dyDescent="0.2">
      <c r="K23" s="16"/>
      <c r="L23" s="16"/>
    </row>
    <row r="24" spans="1:12" ht="27" customHeight="1" x14ac:dyDescent="0.2">
      <c r="A24" s="57" t="s">
        <v>32</v>
      </c>
      <c r="B24" s="22" t="s">
        <v>46</v>
      </c>
      <c r="C24" s="22"/>
      <c r="D24" s="22"/>
      <c r="E24" s="22"/>
      <c r="F24" s="22"/>
      <c r="G24" s="22"/>
      <c r="H24" s="39"/>
      <c r="I24" s="39"/>
      <c r="K24" s="16"/>
      <c r="L24" s="16"/>
    </row>
    <row r="25" spans="1:12" x14ac:dyDescent="0.2">
      <c r="B25" s="5"/>
      <c r="C25" s="39"/>
      <c r="D25" s="39"/>
      <c r="E25" s="39"/>
      <c r="F25" s="39"/>
      <c r="G25" s="39"/>
      <c r="H25" s="39"/>
      <c r="I25" s="39"/>
      <c r="K25" s="16"/>
      <c r="L25" s="16"/>
    </row>
    <row r="26" spans="1:12" x14ac:dyDescent="0.2">
      <c r="E26" s="23"/>
      <c r="F26" s="23"/>
      <c r="G26" s="23" t="s">
        <v>8</v>
      </c>
      <c r="H26" s="56"/>
      <c r="I26" s="56"/>
      <c r="K26" s="16"/>
      <c r="L26" s="25"/>
    </row>
    <row r="27" spans="1:12" x14ac:dyDescent="0.2">
      <c r="B27" s="11" t="s">
        <v>0</v>
      </c>
      <c r="C27" s="12">
        <v>2011</v>
      </c>
      <c r="D27" s="12">
        <v>2012</v>
      </c>
      <c r="E27" s="12">
        <v>2013</v>
      </c>
      <c r="F27" s="12">
        <v>2014</v>
      </c>
      <c r="G27" s="12">
        <v>2015</v>
      </c>
      <c r="H27" s="14"/>
      <c r="I27" s="14"/>
      <c r="K27" s="16"/>
      <c r="L27" s="25"/>
    </row>
    <row r="28" spans="1:12" ht="12.75" customHeight="1" x14ac:dyDescent="0.2">
      <c r="B28" s="13"/>
      <c r="F28" s="24"/>
      <c r="G28" s="24"/>
      <c r="K28" s="16"/>
      <c r="L28" s="26"/>
    </row>
    <row r="29" spans="1:12" ht="13.5" customHeight="1" x14ac:dyDescent="0.2">
      <c r="B29" s="7" t="s">
        <v>1</v>
      </c>
      <c r="C29" s="24">
        <v>150516.83497999999</v>
      </c>
      <c r="D29" s="24">
        <v>125254</v>
      </c>
      <c r="E29" s="24">
        <v>118754.38455</v>
      </c>
      <c r="F29" s="24">
        <f>SUM(F31:F37)</f>
        <v>171761.9362</v>
      </c>
      <c r="G29" s="24">
        <f>SUM(G31:G37)</f>
        <v>132934.01</v>
      </c>
      <c r="H29" s="24"/>
      <c r="I29" s="24"/>
    </row>
    <row r="31" spans="1:12" x14ac:dyDescent="0.2">
      <c r="B31" s="1" t="s">
        <v>30</v>
      </c>
      <c r="C31" s="16">
        <v>57097.023450000001</v>
      </c>
      <c r="D31" s="16">
        <v>53035</v>
      </c>
      <c r="E31" s="16">
        <v>52878.343500000003</v>
      </c>
      <c r="F31" s="16">
        <f>85.81352115*1000</f>
        <v>85813.52115</v>
      </c>
      <c r="G31" s="16">
        <f>71.54489*1000</f>
        <v>71544.89</v>
      </c>
      <c r="H31" s="16"/>
      <c r="I31" s="16"/>
    </row>
    <row r="32" spans="1:12" x14ac:dyDescent="0.2">
      <c r="B32" s="1" t="s">
        <v>9</v>
      </c>
      <c r="C32" s="16">
        <v>19161.848579999998</v>
      </c>
      <c r="D32" s="16">
        <v>16432</v>
      </c>
      <c r="E32" s="16">
        <v>37292.836050000005</v>
      </c>
      <c r="F32" s="16">
        <f>43.63014505*1000</f>
        <v>43630.145050000006</v>
      </c>
      <c r="G32" s="16">
        <f>22.9165*1000</f>
        <v>22916.5</v>
      </c>
      <c r="H32" s="16"/>
      <c r="I32" s="16"/>
    </row>
    <row r="33" spans="2:16" x14ac:dyDescent="0.2">
      <c r="B33" s="1" t="s">
        <v>3</v>
      </c>
      <c r="C33" s="16">
        <v>20016.760600000001</v>
      </c>
      <c r="D33" s="16">
        <v>52808</v>
      </c>
      <c r="E33" s="16">
        <v>11755.605</v>
      </c>
      <c r="F33" s="16">
        <f>29.72483*1000</f>
        <v>29724.83</v>
      </c>
      <c r="G33" s="16">
        <f>23.07262*1000</f>
        <v>23072.62</v>
      </c>
      <c r="H33" s="16"/>
      <c r="I33" s="16"/>
    </row>
    <row r="34" spans="2:16" x14ac:dyDescent="0.2">
      <c r="B34" s="1" t="s">
        <v>4</v>
      </c>
      <c r="C34" s="16">
        <v>201.4888</v>
      </c>
      <c r="D34" s="16">
        <v>1019</v>
      </c>
      <c r="E34" s="16">
        <v>1600</v>
      </c>
      <c r="F34" s="16">
        <v>640</v>
      </c>
      <c r="G34" s="16">
        <v>0</v>
      </c>
      <c r="H34" s="16"/>
      <c r="I34" s="16"/>
    </row>
    <row r="35" spans="2:16" x14ac:dyDescent="0.2">
      <c r="B35" s="1" t="s">
        <v>5</v>
      </c>
      <c r="C35" s="27">
        <v>0</v>
      </c>
      <c r="D35" s="27">
        <v>0</v>
      </c>
      <c r="E35" s="16">
        <v>0</v>
      </c>
      <c r="F35" s="16">
        <f>1*1000</f>
        <v>1000</v>
      </c>
      <c r="G35" s="16">
        <f>10*1000</f>
        <v>10000</v>
      </c>
      <c r="H35" s="16"/>
      <c r="I35" s="16"/>
    </row>
    <row r="36" spans="2:16" x14ac:dyDescent="0.2">
      <c r="B36" s="1" t="s">
        <v>6</v>
      </c>
      <c r="C36" s="45">
        <v>50616</v>
      </c>
      <c r="D36" s="45">
        <v>400</v>
      </c>
      <c r="E36" s="16">
        <v>8427.6</v>
      </c>
      <c r="F36" s="16">
        <f>1.7*1000</f>
        <v>1700</v>
      </c>
      <c r="G36" s="16">
        <f>0.75*1000</f>
        <v>750</v>
      </c>
      <c r="H36" s="16"/>
      <c r="I36" s="16"/>
    </row>
    <row r="37" spans="2:16" x14ac:dyDescent="0.2">
      <c r="B37" s="20" t="s">
        <v>7</v>
      </c>
      <c r="C37" s="21">
        <v>3423.7135499999999</v>
      </c>
      <c r="D37" s="21">
        <v>1560</v>
      </c>
      <c r="E37" s="21">
        <v>6800</v>
      </c>
      <c r="F37" s="21">
        <f>9.25344*1000</f>
        <v>9253.4399999999987</v>
      </c>
      <c r="G37" s="21">
        <f>4.65*1000</f>
        <v>4650</v>
      </c>
      <c r="H37" s="19"/>
      <c r="I37" s="19"/>
    </row>
    <row r="39" spans="2:16" x14ac:dyDescent="0.2">
      <c r="B39" s="17" t="s">
        <v>10</v>
      </c>
      <c r="D39" s="30"/>
    </row>
    <row r="40" spans="2:16" x14ac:dyDescent="0.2">
      <c r="D40" s="30"/>
    </row>
    <row r="41" spans="2:16" x14ac:dyDescent="0.2">
      <c r="D41" s="30"/>
    </row>
    <row r="42" spans="2:16" x14ac:dyDescent="0.2">
      <c r="D42" s="30"/>
    </row>
    <row r="43" spans="2:16" x14ac:dyDescent="0.2">
      <c r="J43" s="30"/>
      <c r="K43" s="30"/>
      <c r="L43" s="30"/>
    </row>
    <row r="44" spans="2:16" x14ac:dyDescent="0.2">
      <c r="D44" s="16"/>
      <c r="E44" s="30"/>
      <c r="F44" s="30"/>
      <c r="G44" s="30"/>
      <c r="H44" s="30"/>
      <c r="I44" s="30"/>
      <c r="M44" s="30"/>
      <c r="N44" s="30"/>
      <c r="O44" s="30"/>
      <c r="P44" s="10"/>
    </row>
    <row r="45" spans="2:16" x14ac:dyDescent="0.2">
      <c r="D45" s="16"/>
      <c r="J45" s="16"/>
      <c r="K45" s="16"/>
      <c r="L45" s="16"/>
    </row>
    <row r="46" spans="2:16" x14ac:dyDescent="0.2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2:16" x14ac:dyDescent="0.2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2:16" x14ac:dyDescent="0.2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2:15" x14ac:dyDescent="0.2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x14ac:dyDescent="0.2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x14ac:dyDescent="0.2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x14ac:dyDescent="0.2">
      <c r="B52" s="1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x14ac:dyDescent="0.2"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2:15" x14ac:dyDescent="0.2">
      <c r="B54" s="33"/>
      <c r="D54" s="28"/>
      <c r="E54" s="34"/>
      <c r="F54" s="34"/>
      <c r="G54" s="34"/>
      <c r="H54" s="34"/>
      <c r="I54" s="34"/>
      <c r="J54" s="16"/>
      <c r="K54" s="16"/>
      <c r="L54" s="16"/>
      <c r="M54" s="16"/>
      <c r="N54" s="35"/>
    </row>
    <row r="55" spans="2:15" ht="15" x14ac:dyDescent="0.25">
      <c r="B55" s="36"/>
      <c r="C55" s="36"/>
      <c r="D55" s="36"/>
      <c r="E55" s="34"/>
      <c r="F55" s="34"/>
      <c r="G55" s="34"/>
      <c r="H55" s="34"/>
      <c r="I55" s="34"/>
      <c r="J55" s="16"/>
      <c r="K55" s="16"/>
      <c r="L55" s="16"/>
      <c r="M55" s="16"/>
      <c r="N55" s="35"/>
    </row>
    <row r="56" spans="2:15" ht="9" customHeight="1" x14ac:dyDescent="0.2">
      <c r="B56" s="37"/>
      <c r="D56" s="28"/>
      <c r="E56" s="34"/>
      <c r="F56" s="34"/>
      <c r="G56" s="34"/>
      <c r="H56" s="34"/>
      <c r="I56" s="34"/>
      <c r="J56" s="16"/>
      <c r="K56" s="16"/>
      <c r="L56" s="16"/>
      <c r="M56" s="16"/>
      <c r="N56" s="35"/>
    </row>
    <row r="57" spans="2:15" x14ac:dyDescent="0.2">
      <c r="D57" s="28"/>
      <c r="E57" s="34"/>
      <c r="F57" s="34"/>
      <c r="G57" s="34"/>
      <c r="H57" s="34"/>
      <c r="I57" s="34"/>
      <c r="J57" s="16"/>
      <c r="K57" s="16"/>
      <c r="L57" s="16"/>
      <c r="M57" s="16"/>
      <c r="N57" s="35"/>
    </row>
    <row r="58" spans="2:15" x14ac:dyDescent="0.2">
      <c r="D58" s="28"/>
      <c r="E58" s="34"/>
      <c r="F58" s="34"/>
      <c r="G58" s="34"/>
      <c r="H58" s="34"/>
      <c r="I58" s="34"/>
      <c r="J58" s="16"/>
      <c r="K58" s="16"/>
      <c r="L58" s="16"/>
      <c r="M58" s="16"/>
      <c r="N58" s="35"/>
    </row>
    <row r="59" spans="2:15" x14ac:dyDescent="0.2">
      <c r="D59" s="28"/>
      <c r="E59" s="34"/>
      <c r="F59" s="34"/>
      <c r="G59" s="34"/>
      <c r="H59" s="34"/>
      <c r="I59" s="34"/>
      <c r="J59" s="16"/>
      <c r="K59" s="16"/>
      <c r="L59" s="16"/>
      <c r="M59" s="16"/>
      <c r="N59" s="35"/>
    </row>
    <row r="60" spans="2:15" x14ac:dyDescent="0.2">
      <c r="D60" s="28"/>
      <c r="E60" s="34"/>
      <c r="F60" s="34"/>
      <c r="G60" s="34"/>
      <c r="H60" s="34"/>
      <c r="I60" s="34"/>
      <c r="J60" s="38"/>
      <c r="K60" s="16"/>
      <c r="L60" s="16"/>
      <c r="M60" s="16"/>
      <c r="N60" s="35"/>
    </row>
    <row r="61" spans="2:15" x14ac:dyDescent="0.2">
      <c r="M61" s="16"/>
    </row>
  </sheetData>
  <mergeCells count="3">
    <mergeCell ref="B8:G8"/>
    <mergeCell ref="B24:G24"/>
    <mergeCell ref="B55:D55"/>
  </mergeCells>
  <pageMargins left="0.7" right="0.7" top="0.75" bottom="0.75" header="0.3" footer="0.3"/>
  <pageSetup scale="97" fitToWidth="0" orientation="portrait" r:id="rId1"/>
  <colBreaks count="1" manualBreakCount="1">
    <brk id="9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9525</xdr:colOff>
                <xdr:row>3</xdr:row>
                <xdr:rowOff>28575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G55"/>
  <sheetViews>
    <sheetView zoomScaleNormal="100" zoomScaleSheetLayoutView="100" workbookViewId="0">
      <selection activeCell="I43" sqref="I43"/>
    </sheetView>
  </sheetViews>
  <sheetFormatPr defaultRowHeight="12.75" x14ac:dyDescent="0.2"/>
  <cols>
    <col min="1" max="1" width="16.140625" style="1" customWidth="1"/>
    <col min="2" max="2" width="33.140625" style="1" customWidth="1"/>
    <col min="3" max="3" width="10.85546875" style="1" customWidth="1"/>
    <col min="4" max="4" width="8" style="1" bestFit="1" customWidth="1"/>
    <col min="5" max="5" width="7.85546875" style="1" customWidth="1"/>
    <col min="6" max="6" width="8.5703125" style="1" customWidth="1"/>
    <col min="7" max="222" width="9.140625" style="1"/>
    <col min="223" max="223" width="33.140625" style="1" customWidth="1"/>
    <col min="224" max="252" width="0" style="1" hidden="1" customWidth="1"/>
    <col min="253" max="257" width="10.85546875" style="1" customWidth="1"/>
    <col min="258" max="258" width="10" style="1" bestFit="1" customWidth="1"/>
    <col min="259" max="478" width="9.140625" style="1"/>
    <col min="479" max="479" width="33.140625" style="1" customWidth="1"/>
    <col min="480" max="508" width="0" style="1" hidden="1" customWidth="1"/>
    <col min="509" max="513" width="10.85546875" style="1" customWidth="1"/>
    <col min="514" max="514" width="10" style="1" bestFit="1" customWidth="1"/>
    <col min="515" max="734" width="9.140625" style="1"/>
    <col min="735" max="735" width="33.140625" style="1" customWidth="1"/>
    <col min="736" max="764" width="0" style="1" hidden="1" customWidth="1"/>
    <col min="765" max="769" width="10.85546875" style="1" customWidth="1"/>
    <col min="770" max="770" width="10" style="1" bestFit="1" customWidth="1"/>
    <col min="771" max="990" width="9.140625" style="1"/>
    <col min="991" max="991" width="33.140625" style="1" customWidth="1"/>
    <col min="992" max="1020" width="0" style="1" hidden="1" customWidth="1"/>
    <col min="1021" max="1025" width="10.85546875" style="1" customWidth="1"/>
    <col min="1026" max="1026" width="10" style="1" bestFit="1" customWidth="1"/>
    <col min="1027" max="1246" width="9.140625" style="1"/>
    <col min="1247" max="1247" width="33.140625" style="1" customWidth="1"/>
    <col min="1248" max="1276" width="0" style="1" hidden="1" customWidth="1"/>
    <col min="1277" max="1281" width="10.85546875" style="1" customWidth="1"/>
    <col min="1282" max="1282" width="10" style="1" bestFit="1" customWidth="1"/>
    <col min="1283" max="1502" width="9.140625" style="1"/>
    <col min="1503" max="1503" width="33.140625" style="1" customWidth="1"/>
    <col min="1504" max="1532" width="0" style="1" hidden="1" customWidth="1"/>
    <col min="1533" max="1537" width="10.85546875" style="1" customWidth="1"/>
    <col min="1538" max="1538" width="10" style="1" bestFit="1" customWidth="1"/>
    <col min="1539" max="1758" width="9.140625" style="1"/>
    <col min="1759" max="1759" width="33.140625" style="1" customWidth="1"/>
    <col min="1760" max="1788" width="0" style="1" hidden="1" customWidth="1"/>
    <col min="1789" max="1793" width="10.85546875" style="1" customWidth="1"/>
    <col min="1794" max="1794" width="10" style="1" bestFit="1" customWidth="1"/>
    <col min="1795" max="2014" width="9.140625" style="1"/>
    <col min="2015" max="2015" width="33.140625" style="1" customWidth="1"/>
    <col min="2016" max="2044" width="0" style="1" hidden="1" customWidth="1"/>
    <col min="2045" max="2049" width="10.85546875" style="1" customWidth="1"/>
    <col min="2050" max="2050" width="10" style="1" bestFit="1" customWidth="1"/>
    <col min="2051" max="2270" width="9.140625" style="1"/>
    <col min="2271" max="2271" width="33.140625" style="1" customWidth="1"/>
    <col min="2272" max="2300" width="0" style="1" hidden="1" customWidth="1"/>
    <col min="2301" max="2305" width="10.85546875" style="1" customWidth="1"/>
    <col min="2306" max="2306" width="10" style="1" bestFit="1" customWidth="1"/>
    <col min="2307" max="2526" width="9.140625" style="1"/>
    <col min="2527" max="2527" width="33.140625" style="1" customWidth="1"/>
    <col min="2528" max="2556" width="0" style="1" hidden="1" customWidth="1"/>
    <col min="2557" max="2561" width="10.85546875" style="1" customWidth="1"/>
    <col min="2562" max="2562" width="10" style="1" bestFit="1" customWidth="1"/>
    <col min="2563" max="2782" width="9.140625" style="1"/>
    <col min="2783" max="2783" width="33.140625" style="1" customWidth="1"/>
    <col min="2784" max="2812" width="0" style="1" hidden="1" customWidth="1"/>
    <col min="2813" max="2817" width="10.85546875" style="1" customWidth="1"/>
    <col min="2818" max="2818" width="10" style="1" bestFit="1" customWidth="1"/>
    <col min="2819" max="3038" width="9.140625" style="1"/>
    <col min="3039" max="3039" width="33.140625" style="1" customWidth="1"/>
    <col min="3040" max="3068" width="0" style="1" hidden="1" customWidth="1"/>
    <col min="3069" max="3073" width="10.85546875" style="1" customWidth="1"/>
    <col min="3074" max="3074" width="10" style="1" bestFit="1" customWidth="1"/>
    <col min="3075" max="3294" width="9.140625" style="1"/>
    <col min="3295" max="3295" width="33.140625" style="1" customWidth="1"/>
    <col min="3296" max="3324" width="0" style="1" hidden="1" customWidth="1"/>
    <col min="3325" max="3329" width="10.85546875" style="1" customWidth="1"/>
    <col min="3330" max="3330" width="10" style="1" bestFit="1" customWidth="1"/>
    <col min="3331" max="3550" width="9.140625" style="1"/>
    <col min="3551" max="3551" width="33.140625" style="1" customWidth="1"/>
    <col min="3552" max="3580" width="0" style="1" hidden="1" customWidth="1"/>
    <col min="3581" max="3585" width="10.85546875" style="1" customWidth="1"/>
    <col min="3586" max="3586" width="10" style="1" bestFit="1" customWidth="1"/>
    <col min="3587" max="3806" width="9.140625" style="1"/>
    <col min="3807" max="3807" width="33.140625" style="1" customWidth="1"/>
    <col min="3808" max="3836" width="0" style="1" hidden="1" customWidth="1"/>
    <col min="3837" max="3841" width="10.85546875" style="1" customWidth="1"/>
    <col min="3842" max="3842" width="10" style="1" bestFit="1" customWidth="1"/>
    <col min="3843" max="4062" width="9.140625" style="1"/>
    <col min="4063" max="4063" width="33.140625" style="1" customWidth="1"/>
    <col min="4064" max="4092" width="0" style="1" hidden="1" customWidth="1"/>
    <col min="4093" max="4097" width="10.85546875" style="1" customWidth="1"/>
    <col min="4098" max="4098" width="10" style="1" bestFit="1" customWidth="1"/>
    <col min="4099" max="4318" width="9.140625" style="1"/>
    <col min="4319" max="4319" width="33.140625" style="1" customWidth="1"/>
    <col min="4320" max="4348" width="0" style="1" hidden="1" customWidth="1"/>
    <col min="4349" max="4353" width="10.85546875" style="1" customWidth="1"/>
    <col min="4354" max="4354" width="10" style="1" bestFit="1" customWidth="1"/>
    <col min="4355" max="4574" width="9.140625" style="1"/>
    <col min="4575" max="4575" width="33.140625" style="1" customWidth="1"/>
    <col min="4576" max="4604" width="0" style="1" hidden="1" customWidth="1"/>
    <col min="4605" max="4609" width="10.85546875" style="1" customWidth="1"/>
    <col min="4610" max="4610" width="10" style="1" bestFit="1" customWidth="1"/>
    <col min="4611" max="4830" width="9.140625" style="1"/>
    <col min="4831" max="4831" width="33.140625" style="1" customWidth="1"/>
    <col min="4832" max="4860" width="0" style="1" hidden="1" customWidth="1"/>
    <col min="4861" max="4865" width="10.85546875" style="1" customWidth="1"/>
    <col min="4866" max="4866" width="10" style="1" bestFit="1" customWidth="1"/>
    <col min="4867" max="5086" width="9.140625" style="1"/>
    <col min="5087" max="5087" width="33.140625" style="1" customWidth="1"/>
    <col min="5088" max="5116" width="0" style="1" hidden="1" customWidth="1"/>
    <col min="5117" max="5121" width="10.85546875" style="1" customWidth="1"/>
    <col min="5122" max="5122" width="10" style="1" bestFit="1" customWidth="1"/>
    <col min="5123" max="5342" width="9.140625" style="1"/>
    <col min="5343" max="5343" width="33.140625" style="1" customWidth="1"/>
    <col min="5344" max="5372" width="0" style="1" hidden="1" customWidth="1"/>
    <col min="5373" max="5377" width="10.85546875" style="1" customWidth="1"/>
    <col min="5378" max="5378" width="10" style="1" bestFit="1" customWidth="1"/>
    <col min="5379" max="5598" width="9.140625" style="1"/>
    <col min="5599" max="5599" width="33.140625" style="1" customWidth="1"/>
    <col min="5600" max="5628" width="0" style="1" hidden="1" customWidth="1"/>
    <col min="5629" max="5633" width="10.85546875" style="1" customWidth="1"/>
    <col min="5634" max="5634" width="10" style="1" bestFit="1" customWidth="1"/>
    <col min="5635" max="5854" width="9.140625" style="1"/>
    <col min="5855" max="5855" width="33.140625" style="1" customWidth="1"/>
    <col min="5856" max="5884" width="0" style="1" hidden="1" customWidth="1"/>
    <col min="5885" max="5889" width="10.85546875" style="1" customWidth="1"/>
    <col min="5890" max="5890" width="10" style="1" bestFit="1" customWidth="1"/>
    <col min="5891" max="6110" width="9.140625" style="1"/>
    <col min="6111" max="6111" width="33.140625" style="1" customWidth="1"/>
    <col min="6112" max="6140" width="0" style="1" hidden="1" customWidth="1"/>
    <col min="6141" max="6145" width="10.85546875" style="1" customWidth="1"/>
    <col min="6146" max="6146" width="10" style="1" bestFit="1" customWidth="1"/>
    <col min="6147" max="6366" width="9.140625" style="1"/>
    <col min="6367" max="6367" width="33.140625" style="1" customWidth="1"/>
    <col min="6368" max="6396" width="0" style="1" hidden="1" customWidth="1"/>
    <col min="6397" max="6401" width="10.85546875" style="1" customWidth="1"/>
    <col min="6402" max="6402" width="10" style="1" bestFit="1" customWidth="1"/>
    <col min="6403" max="6622" width="9.140625" style="1"/>
    <col min="6623" max="6623" width="33.140625" style="1" customWidth="1"/>
    <col min="6624" max="6652" width="0" style="1" hidden="1" customWidth="1"/>
    <col min="6653" max="6657" width="10.85546875" style="1" customWidth="1"/>
    <col min="6658" max="6658" width="10" style="1" bestFit="1" customWidth="1"/>
    <col min="6659" max="6878" width="9.140625" style="1"/>
    <col min="6879" max="6879" width="33.140625" style="1" customWidth="1"/>
    <col min="6880" max="6908" width="0" style="1" hidden="1" customWidth="1"/>
    <col min="6909" max="6913" width="10.85546875" style="1" customWidth="1"/>
    <col min="6914" max="6914" width="10" style="1" bestFit="1" customWidth="1"/>
    <col min="6915" max="7134" width="9.140625" style="1"/>
    <col min="7135" max="7135" width="33.140625" style="1" customWidth="1"/>
    <col min="7136" max="7164" width="0" style="1" hidden="1" customWidth="1"/>
    <col min="7165" max="7169" width="10.85546875" style="1" customWidth="1"/>
    <col min="7170" max="7170" width="10" style="1" bestFit="1" customWidth="1"/>
    <col min="7171" max="7390" width="9.140625" style="1"/>
    <col min="7391" max="7391" width="33.140625" style="1" customWidth="1"/>
    <col min="7392" max="7420" width="0" style="1" hidden="1" customWidth="1"/>
    <col min="7421" max="7425" width="10.85546875" style="1" customWidth="1"/>
    <col min="7426" max="7426" width="10" style="1" bestFit="1" customWidth="1"/>
    <col min="7427" max="7646" width="9.140625" style="1"/>
    <col min="7647" max="7647" width="33.140625" style="1" customWidth="1"/>
    <col min="7648" max="7676" width="0" style="1" hidden="1" customWidth="1"/>
    <col min="7677" max="7681" width="10.85546875" style="1" customWidth="1"/>
    <col min="7682" max="7682" width="10" style="1" bestFit="1" customWidth="1"/>
    <col min="7683" max="7902" width="9.140625" style="1"/>
    <col min="7903" max="7903" width="33.140625" style="1" customWidth="1"/>
    <col min="7904" max="7932" width="0" style="1" hidden="1" customWidth="1"/>
    <col min="7933" max="7937" width="10.85546875" style="1" customWidth="1"/>
    <col min="7938" max="7938" width="10" style="1" bestFit="1" customWidth="1"/>
    <col min="7939" max="8158" width="9.140625" style="1"/>
    <col min="8159" max="8159" width="33.140625" style="1" customWidth="1"/>
    <col min="8160" max="8188" width="0" style="1" hidden="1" customWidth="1"/>
    <col min="8189" max="8193" width="10.85546875" style="1" customWidth="1"/>
    <col min="8194" max="8194" width="10" style="1" bestFit="1" customWidth="1"/>
    <col min="8195" max="8414" width="9.140625" style="1"/>
    <col min="8415" max="8415" width="33.140625" style="1" customWidth="1"/>
    <col min="8416" max="8444" width="0" style="1" hidden="1" customWidth="1"/>
    <col min="8445" max="8449" width="10.85546875" style="1" customWidth="1"/>
    <col min="8450" max="8450" width="10" style="1" bestFit="1" customWidth="1"/>
    <col min="8451" max="8670" width="9.140625" style="1"/>
    <col min="8671" max="8671" width="33.140625" style="1" customWidth="1"/>
    <col min="8672" max="8700" width="0" style="1" hidden="1" customWidth="1"/>
    <col min="8701" max="8705" width="10.85546875" style="1" customWidth="1"/>
    <col min="8706" max="8706" width="10" style="1" bestFit="1" customWidth="1"/>
    <col min="8707" max="8926" width="9.140625" style="1"/>
    <col min="8927" max="8927" width="33.140625" style="1" customWidth="1"/>
    <col min="8928" max="8956" width="0" style="1" hidden="1" customWidth="1"/>
    <col min="8957" max="8961" width="10.85546875" style="1" customWidth="1"/>
    <col min="8962" max="8962" width="10" style="1" bestFit="1" customWidth="1"/>
    <col min="8963" max="9182" width="9.140625" style="1"/>
    <col min="9183" max="9183" width="33.140625" style="1" customWidth="1"/>
    <col min="9184" max="9212" width="0" style="1" hidden="1" customWidth="1"/>
    <col min="9213" max="9217" width="10.85546875" style="1" customWidth="1"/>
    <col min="9218" max="9218" width="10" style="1" bestFit="1" customWidth="1"/>
    <col min="9219" max="9438" width="9.140625" style="1"/>
    <col min="9439" max="9439" width="33.140625" style="1" customWidth="1"/>
    <col min="9440" max="9468" width="0" style="1" hidden="1" customWidth="1"/>
    <col min="9469" max="9473" width="10.85546875" style="1" customWidth="1"/>
    <col min="9474" max="9474" width="10" style="1" bestFit="1" customWidth="1"/>
    <col min="9475" max="9694" width="9.140625" style="1"/>
    <col min="9695" max="9695" width="33.140625" style="1" customWidth="1"/>
    <col min="9696" max="9724" width="0" style="1" hidden="1" customWidth="1"/>
    <col min="9725" max="9729" width="10.85546875" style="1" customWidth="1"/>
    <col min="9730" max="9730" width="10" style="1" bestFit="1" customWidth="1"/>
    <col min="9731" max="9950" width="9.140625" style="1"/>
    <col min="9951" max="9951" width="33.140625" style="1" customWidth="1"/>
    <col min="9952" max="9980" width="0" style="1" hidden="1" customWidth="1"/>
    <col min="9981" max="9985" width="10.85546875" style="1" customWidth="1"/>
    <col min="9986" max="9986" width="10" style="1" bestFit="1" customWidth="1"/>
    <col min="9987" max="10206" width="9.140625" style="1"/>
    <col min="10207" max="10207" width="33.140625" style="1" customWidth="1"/>
    <col min="10208" max="10236" width="0" style="1" hidden="1" customWidth="1"/>
    <col min="10237" max="10241" width="10.85546875" style="1" customWidth="1"/>
    <col min="10242" max="10242" width="10" style="1" bestFit="1" customWidth="1"/>
    <col min="10243" max="10462" width="9.140625" style="1"/>
    <col min="10463" max="10463" width="33.140625" style="1" customWidth="1"/>
    <col min="10464" max="10492" width="0" style="1" hidden="1" customWidth="1"/>
    <col min="10493" max="10497" width="10.85546875" style="1" customWidth="1"/>
    <col min="10498" max="10498" width="10" style="1" bestFit="1" customWidth="1"/>
    <col min="10499" max="10718" width="9.140625" style="1"/>
    <col min="10719" max="10719" width="33.140625" style="1" customWidth="1"/>
    <col min="10720" max="10748" width="0" style="1" hidden="1" customWidth="1"/>
    <col min="10749" max="10753" width="10.85546875" style="1" customWidth="1"/>
    <col min="10754" max="10754" width="10" style="1" bestFit="1" customWidth="1"/>
    <col min="10755" max="10974" width="9.140625" style="1"/>
    <col min="10975" max="10975" width="33.140625" style="1" customWidth="1"/>
    <col min="10976" max="11004" width="0" style="1" hidden="1" customWidth="1"/>
    <col min="11005" max="11009" width="10.85546875" style="1" customWidth="1"/>
    <col min="11010" max="11010" width="10" style="1" bestFit="1" customWidth="1"/>
    <col min="11011" max="11230" width="9.140625" style="1"/>
    <col min="11231" max="11231" width="33.140625" style="1" customWidth="1"/>
    <col min="11232" max="11260" width="0" style="1" hidden="1" customWidth="1"/>
    <col min="11261" max="11265" width="10.85546875" style="1" customWidth="1"/>
    <col min="11266" max="11266" width="10" style="1" bestFit="1" customWidth="1"/>
    <col min="11267" max="11486" width="9.140625" style="1"/>
    <col min="11487" max="11487" width="33.140625" style="1" customWidth="1"/>
    <col min="11488" max="11516" width="0" style="1" hidden="1" customWidth="1"/>
    <col min="11517" max="11521" width="10.85546875" style="1" customWidth="1"/>
    <col min="11522" max="11522" width="10" style="1" bestFit="1" customWidth="1"/>
    <col min="11523" max="11742" width="9.140625" style="1"/>
    <col min="11743" max="11743" width="33.140625" style="1" customWidth="1"/>
    <col min="11744" max="11772" width="0" style="1" hidden="1" customWidth="1"/>
    <col min="11773" max="11777" width="10.85546875" style="1" customWidth="1"/>
    <col min="11778" max="11778" width="10" style="1" bestFit="1" customWidth="1"/>
    <col min="11779" max="11998" width="9.140625" style="1"/>
    <col min="11999" max="11999" width="33.140625" style="1" customWidth="1"/>
    <col min="12000" max="12028" width="0" style="1" hidden="1" customWidth="1"/>
    <col min="12029" max="12033" width="10.85546875" style="1" customWidth="1"/>
    <col min="12034" max="12034" width="10" style="1" bestFit="1" customWidth="1"/>
    <col min="12035" max="12254" width="9.140625" style="1"/>
    <col min="12255" max="12255" width="33.140625" style="1" customWidth="1"/>
    <col min="12256" max="12284" width="0" style="1" hidden="1" customWidth="1"/>
    <col min="12285" max="12289" width="10.85546875" style="1" customWidth="1"/>
    <col min="12290" max="12290" width="10" style="1" bestFit="1" customWidth="1"/>
    <col min="12291" max="12510" width="9.140625" style="1"/>
    <col min="12511" max="12511" width="33.140625" style="1" customWidth="1"/>
    <col min="12512" max="12540" width="0" style="1" hidden="1" customWidth="1"/>
    <col min="12541" max="12545" width="10.85546875" style="1" customWidth="1"/>
    <col min="12546" max="12546" width="10" style="1" bestFit="1" customWidth="1"/>
    <col min="12547" max="12766" width="9.140625" style="1"/>
    <col min="12767" max="12767" width="33.140625" style="1" customWidth="1"/>
    <col min="12768" max="12796" width="0" style="1" hidden="1" customWidth="1"/>
    <col min="12797" max="12801" width="10.85546875" style="1" customWidth="1"/>
    <col min="12802" max="12802" width="10" style="1" bestFit="1" customWidth="1"/>
    <col min="12803" max="13022" width="9.140625" style="1"/>
    <col min="13023" max="13023" width="33.140625" style="1" customWidth="1"/>
    <col min="13024" max="13052" width="0" style="1" hidden="1" customWidth="1"/>
    <col min="13053" max="13057" width="10.85546875" style="1" customWidth="1"/>
    <col min="13058" max="13058" width="10" style="1" bestFit="1" customWidth="1"/>
    <col min="13059" max="13278" width="9.140625" style="1"/>
    <col min="13279" max="13279" width="33.140625" style="1" customWidth="1"/>
    <col min="13280" max="13308" width="0" style="1" hidden="1" customWidth="1"/>
    <col min="13309" max="13313" width="10.85546875" style="1" customWidth="1"/>
    <col min="13314" max="13314" width="10" style="1" bestFit="1" customWidth="1"/>
    <col min="13315" max="13534" width="9.140625" style="1"/>
    <col min="13535" max="13535" width="33.140625" style="1" customWidth="1"/>
    <col min="13536" max="13564" width="0" style="1" hidden="1" customWidth="1"/>
    <col min="13565" max="13569" width="10.85546875" style="1" customWidth="1"/>
    <col min="13570" max="13570" width="10" style="1" bestFit="1" customWidth="1"/>
    <col min="13571" max="13790" width="9.140625" style="1"/>
    <col min="13791" max="13791" width="33.140625" style="1" customWidth="1"/>
    <col min="13792" max="13820" width="0" style="1" hidden="1" customWidth="1"/>
    <col min="13821" max="13825" width="10.85546875" style="1" customWidth="1"/>
    <col min="13826" max="13826" width="10" style="1" bestFit="1" customWidth="1"/>
    <col min="13827" max="14046" width="9.140625" style="1"/>
    <col min="14047" max="14047" width="33.140625" style="1" customWidth="1"/>
    <col min="14048" max="14076" width="0" style="1" hidden="1" customWidth="1"/>
    <col min="14077" max="14081" width="10.85546875" style="1" customWidth="1"/>
    <col min="14082" max="14082" width="10" style="1" bestFit="1" customWidth="1"/>
    <col min="14083" max="14302" width="9.140625" style="1"/>
    <col min="14303" max="14303" width="33.140625" style="1" customWidth="1"/>
    <col min="14304" max="14332" width="0" style="1" hidden="1" customWidth="1"/>
    <col min="14333" max="14337" width="10.85546875" style="1" customWidth="1"/>
    <col min="14338" max="14338" width="10" style="1" bestFit="1" customWidth="1"/>
    <col min="14339" max="14558" width="9.140625" style="1"/>
    <col min="14559" max="14559" width="33.140625" style="1" customWidth="1"/>
    <col min="14560" max="14588" width="0" style="1" hidden="1" customWidth="1"/>
    <col min="14589" max="14593" width="10.85546875" style="1" customWidth="1"/>
    <col min="14594" max="14594" width="10" style="1" bestFit="1" customWidth="1"/>
    <col min="14595" max="14814" width="9.140625" style="1"/>
    <col min="14815" max="14815" width="33.140625" style="1" customWidth="1"/>
    <col min="14816" max="14844" width="0" style="1" hidden="1" customWidth="1"/>
    <col min="14845" max="14849" width="10.85546875" style="1" customWidth="1"/>
    <col min="14850" max="14850" width="10" style="1" bestFit="1" customWidth="1"/>
    <col min="14851" max="15070" width="9.140625" style="1"/>
    <col min="15071" max="15071" width="33.140625" style="1" customWidth="1"/>
    <col min="15072" max="15100" width="0" style="1" hidden="1" customWidth="1"/>
    <col min="15101" max="15105" width="10.85546875" style="1" customWidth="1"/>
    <col min="15106" max="15106" width="10" style="1" bestFit="1" customWidth="1"/>
    <col min="15107" max="15326" width="9.140625" style="1"/>
    <col min="15327" max="15327" width="33.140625" style="1" customWidth="1"/>
    <col min="15328" max="15356" width="0" style="1" hidden="1" customWidth="1"/>
    <col min="15357" max="15361" width="10.85546875" style="1" customWidth="1"/>
    <col min="15362" max="15362" width="10" style="1" bestFit="1" customWidth="1"/>
    <col min="15363" max="15582" width="9.140625" style="1"/>
    <col min="15583" max="15583" width="33.140625" style="1" customWidth="1"/>
    <col min="15584" max="15612" width="0" style="1" hidden="1" customWidth="1"/>
    <col min="15613" max="15617" width="10.85546875" style="1" customWidth="1"/>
    <col min="15618" max="15618" width="10" style="1" bestFit="1" customWidth="1"/>
    <col min="15619" max="15838" width="9.140625" style="1"/>
    <col min="15839" max="15839" width="33.140625" style="1" customWidth="1"/>
    <col min="15840" max="15868" width="0" style="1" hidden="1" customWidth="1"/>
    <col min="15869" max="15873" width="10.85546875" style="1" customWidth="1"/>
    <col min="15874" max="15874" width="10" style="1" bestFit="1" customWidth="1"/>
    <col min="15875" max="16094" width="9.140625" style="1"/>
    <col min="16095" max="16095" width="33.140625" style="1" customWidth="1"/>
    <col min="16096" max="16124" width="0" style="1" hidden="1" customWidth="1"/>
    <col min="16125" max="16129" width="10.85546875" style="1" customWidth="1"/>
    <col min="16130" max="16130" width="10" style="1" bestFit="1" customWidth="1"/>
    <col min="16131" max="16384" width="9.140625" style="1"/>
  </cols>
  <sheetData>
    <row r="2" spans="1:7" x14ac:dyDescent="0.2">
      <c r="G2" s="3" t="s">
        <v>38</v>
      </c>
    </row>
    <row r="5" spans="1:7" ht="9" customHeight="1" x14ac:dyDescent="0.2"/>
    <row r="8" spans="1:7" x14ac:dyDescent="0.2">
      <c r="A8" s="70">
        <v>16.04</v>
      </c>
      <c r="B8" s="59" t="s">
        <v>47</v>
      </c>
      <c r="C8" s="59"/>
      <c r="D8" s="59"/>
      <c r="E8" s="59"/>
      <c r="F8" s="59"/>
      <c r="G8" s="59"/>
    </row>
    <row r="9" spans="1:7" x14ac:dyDescent="0.2">
      <c r="B9" s="58"/>
      <c r="C9" s="60"/>
      <c r="D9" s="60"/>
    </row>
    <row r="10" spans="1:7" x14ac:dyDescent="0.2">
      <c r="B10" s="61"/>
      <c r="C10" s="12">
        <v>2011</v>
      </c>
      <c r="D10" s="12">
        <v>2012</v>
      </c>
      <c r="E10" s="12">
        <v>2013</v>
      </c>
      <c r="F10" s="12">
        <v>2014</v>
      </c>
      <c r="G10" s="12">
        <v>2015</v>
      </c>
    </row>
    <row r="12" spans="1:7" x14ac:dyDescent="0.2">
      <c r="B12" s="7" t="s">
        <v>18</v>
      </c>
    </row>
    <row r="13" spans="1:7" x14ac:dyDescent="0.2">
      <c r="B13" s="62" t="s">
        <v>19</v>
      </c>
      <c r="C13" s="16">
        <v>1708</v>
      </c>
      <c r="D13" s="16">
        <v>1696</v>
      </c>
      <c r="E13" s="16">
        <v>1569</v>
      </c>
      <c r="F13" s="16">
        <v>1718</v>
      </c>
      <c r="G13" s="16">
        <v>1787</v>
      </c>
    </row>
    <row r="14" spans="1:7" x14ac:dyDescent="0.2">
      <c r="B14" s="62" t="s">
        <v>20</v>
      </c>
      <c r="C14" s="34">
        <v>632.1</v>
      </c>
      <c r="D14" s="34">
        <v>418.1</v>
      </c>
      <c r="E14" s="34">
        <v>538.82016099999998</v>
      </c>
      <c r="F14" s="34">
        <v>533.68728299999998</v>
      </c>
      <c r="G14" s="34">
        <v>592.4</v>
      </c>
    </row>
    <row r="15" spans="1:7" x14ac:dyDescent="0.2">
      <c r="B15" s="62" t="s">
        <v>33</v>
      </c>
      <c r="C15" s="34">
        <f t="shared" ref="C15:E15" si="0">(C14*1000)/C13</f>
        <v>370.08196721311475</v>
      </c>
      <c r="D15" s="34">
        <f t="shared" si="0"/>
        <v>246.52122641509433</v>
      </c>
      <c r="E15" s="34">
        <f t="shared" si="0"/>
        <v>343.41629126832373</v>
      </c>
      <c r="F15" s="34">
        <v>310.6445186263096</v>
      </c>
      <c r="G15" s="34">
        <v>331.5</v>
      </c>
    </row>
    <row r="17" spans="2:7" x14ac:dyDescent="0.2">
      <c r="B17" s="63"/>
    </row>
    <row r="18" spans="2:7" ht="25.5" x14ac:dyDescent="0.2">
      <c r="B18" s="63" t="s">
        <v>21</v>
      </c>
    </row>
    <row r="19" spans="2:7" x14ac:dyDescent="0.2">
      <c r="B19" s="62" t="s">
        <v>19</v>
      </c>
      <c r="C19" s="16">
        <v>178</v>
      </c>
      <c r="D19" s="16">
        <v>116</v>
      </c>
      <c r="E19" s="16">
        <v>197</v>
      </c>
      <c r="F19" s="16">
        <v>159</v>
      </c>
      <c r="G19" s="16">
        <v>131</v>
      </c>
    </row>
    <row r="20" spans="2:7" x14ac:dyDescent="0.2">
      <c r="B20" s="62" t="s">
        <v>20</v>
      </c>
      <c r="C20" s="34">
        <v>25.8</v>
      </c>
      <c r="D20" s="34">
        <v>11.9</v>
      </c>
      <c r="E20" s="34">
        <v>38.700000000000003</v>
      </c>
      <c r="F20" s="34">
        <v>29.071166000000002</v>
      </c>
      <c r="G20" s="34">
        <v>19.8</v>
      </c>
    </row>
    <row r="21" spans="2:7" x14ac:dyDescent="0.2">
      <c r="B21" s="62"/>
      <c r="C21" s="34"/>
      <c r="D21" s="34"/>
      <c r="E21" s="34"/>
      <c r="F21" s="34"/>
      <c r="G21" s="34"/>
    </row>
    <row r="22" spans="2:7" x14ac:dyDescent="0.2">
      <c r="B22" s="63" t="s">
        <v>35</v>
      </c>
    </row>
    <row r="23" spans="2:7" x14ac:dyDescent="0.2">
      <c r="B23" s="62" t="s">
        <v>19</v>
      </c>
      <c r="C23" s="16">
        <v>1886</v>
      </c>
      <c r="D23" s="16">
        <v>1812</v>
      </c>
      <c r="E23" s="16">
        <v>1766</v>
      </c>
      <c r="F23" s="16">
        <v>1878</v>
      </c>
      <c r="G23" s="16">
        <v>1918</v>
      </c>
    </row>
    <row r="24" spans="2:7" x14ac:dyDescent="0.2">
      <c r="B24" s="62" t="s">
        <v>20</v>
      </c>
      <c r="C24" s="34">
        <v>657.9</v>
      </c>
      <c r="D24" s="34">
        <v>430</v>
      </c>
      <c r="E24" s="34">
        <v>577.5</v>
      </c>
      <c r="F24" s="34">
        <v>562.79999999999995</v>
      </c>
      <c r="G24" s="34">
        <v>612.20000000000005</v>
      </c>
    </row>
    <row r="25" spans="2:7" x14ac:dyDescent="0.2">
      <c r="B25" s="62"/>
      <c r="C25" s="34"/>
      <c r="D25" s="34"/>
      <c r="E25" s="34"/>
      <c r="F25" s="34"/>
      <c r="G25" s="34"/>
    </row>
    <row r="27" spans="2:7" x14ac:dyDescent="0.2">
      <c r="B27" s="7" t="s">
        <v>22</v>
      </c>
      <c r="E27" s="26"/>
      <c r="F27" s="26"/>
      <c r="G27" s="26"/>
    </row>
    <row r="28" spans="2:7" x14ac:dyDescent="0.2">
      <c r="B28" s="62" t="s">
        <v>20</v>
      </c>
      <c r="C28" s="34">
        <v>37.404409999999999</v>
      </c>
      <c r="D28" s="34">
        <v>37.299999999999997</v>
      </c>
      <c r="E28" s="34">
        <v>33.585594999999998</v>
      </c>
      <c r="F28" s="34">
        <v>36.132066000000002</v>
      </c>
      <c r="G28" s="34">
        <v>45.5</v>
      </c>
    </row>
    <row r="29" spans="2:7" x14ac:dyDescent="0.2">
      <c r="B29" s="20"/>
      <c r="C29" s="20"/>
      <c r="D29" s="20"/>
      <c r="E29" s="20"/>
      <c r="F29" s="20"/>
      <c r="G29" s="20"/>
    </row>
    <row r="31" spans="2:7" x14ac:dyDescent="0.2">
      <c r="B31" s="7" t="s">
        <v>23</v>
      </c>
    </row>
    <row r="32" spans="2:7" ht="12.75" customHeight="1" x14ac:dyDescent="0.2">
      <c r="B32" s="64" t="s">
        <v>28</v>
      </c>
      <c r="C32" s="64"/>
    </row>
    <row r="33" spans="1:7" ht="28.5" customHeight="1" x14ac:dyDescent="0.2">
      <c r="B33" s="64"/>
      <c r="C33" s="64"/>
    </row>
    <row r="34" spans="1:7" ht="23.25" customHeight="1" x14ac:dyDescent="0.2">
      <c r="B34" s="1" t="s">
        <v>25</v>
      </c>
    </row>
    <row r="35" spans="1:7" s="18" customFormat="1" ht="24" customHeight="1" x14ac:dyDescent="0.2">
      <c r="B35" s="64" t="s">
        <v>34</v>
      </c>
      <c r="C35" s="64"/>
    </row>
    <row r="37" spans="1:7" ht="15.75" customHeight="1" x14ac:dyDescent="0.2"/>
    <row r="38" spans="1:7" ht="15.75" customHeight="1" x14ac:dyDescent="0.2">
      <c r="A38" s="71" t="s">
        <v>36</v>
      </c>
      <c r="B38" s="59" t="s">
        <v>48</v>
      </c>
      <c r="C38" s="59"/>
      <c r="D38" s="59"/>
      <c r="E38" s="59"/>
      <c r="F38" s="59"/>
      <c r="G38" s="59"/>
    </row>
    <row r="39" spans="1:7" ht="12" customHeight="1" x14ac:dyDescent="0.2">
      <c r="A39" s="14"/>
      <c r="B39" s="60"/>
      <c r="C39" s="60"/>
      <c r="D39" s="60"/>
      <c r="E39" s="60"/>
      <c r="F39" s="60"/>
      <c r="G39" s="60"/>
    </row>
    <row r="40" spans="1:7" x14ac:dyDescent="0.2">
      <c r="B40" s="65"/>
      <c r="C40" s="12">
        <v>2011</v>
      </c>
      <c r="D40" s="12">
        <v>2012</v>
      </c>
      <c r="E40" s="12">
        <v>2013</v>
      </c>
      <c r="F40" s="12">
        <v>2014</v>
      </c>
      <c r="G40" s="12">
        <v>2015</v>
      </c>
    </row>
    <row r="41" spans="1:7" x14ac:dyDescent="0.2">
      <c r="B41" s="10"/>
      <c r="C41" s="14"/>
      <c r="D41" s="14"/>
      <c r="E41" s="14"/>
      <c r="F41" s="14"/>
      <c r="G41" s="14"/>
    </row>
    <row r="42" spans="1:7" x14ac:dyDescent="0.2">
      <c r="B42" s="62" t="s">
        <v>19</v>
      </c>
      <c r="C42" s="16">
        <v>2332</v>
      </c>
      <c r="D42" s="16">
        <v>1731</v>
      </c>
      <c r="E42" s="16">
        <v>1781</v>
      </c>
      <c r="F42" s="16">
        <v>2324</v>
      </c>
      <c r="G42" s="16">
        <v>2391</v>
      </c>
    </row>
    <row r="43" spans="1:7" x14ac:dyDescent="0.2">
      <c r="B43" s="62" t="s">
        <v>20</v>
      </c>
      <c r="C43" s="34">
        <v>306.59252400000003</v>
      </c>
      <c r="D43" s="34">
        <v>237.5</v>
      </c>
      <c r="E43" s="34">
        <v>263.85769499999998</v>
      </c>
      <c r="F43" s="34">
        <v>306.62635799999998</v>
      </c>
      <c r="G43" s="34">
        <v>262.393621</v>
      </c>
    </row>
    <row r="44" spans="1:7" x14ac:dyDescent="0.2">
      <c r="B44" s="66" t="s">
        <v>33</v>
      </c>
      <c r="C44" s="54">
        <f t="shared" ref="C44:G44" si="1">(C43*1000)/C42</f>
        <v>131.47192281303603</v>
      </c>
      <c r="D44" s="54">
        <f t="shared" si="1"/>
        <v>137.20392836510686</v>
      </c>
      <c r="E44" s="54">
        <f t="shared" si="1"/>
        <v>148.15142897248737</v>
      </c>
      <c r="F44" s="54">
        <v>131.93905249569707</v>
      </c>
      <c r="G44" s="54">
        <f t="shared" si="1"/>
        <v>109.74220869928899</v>
      </c>
    </row>
    <row r="45" spans="1:7" x14ac:dyDescent="0.2">
      <c r="B45" s="67"/>
      <c r="C45" s="68"/>
      <c r="D45" s="68"/>
      <c r="E45" s="68"/>
      <c r="F45" s="68"/>
      <c r="G45" s="68"/>
    </row>
    <row r="46" spans="1:7" x14ac:dyDescent="0.2">
      <c r="B46" s="64" t="s">
        <v>24</v>
      </c>
      <c r="C46" s="64"/>
      <c r="D46" s="68"/>
      <c r="E46" s="68"/>
      <c r="F46" s="68"/>
      <c r="G46" s="68"/>
    </row>
    <row r="47" spans="1:7" x14ac:dyDescent="0.2">
      <c r="B47" s="64"/>
      <c r="C47" s="64"/>
    </row>
    <row r="48" spans="1:7" x14ac:dyDescent="0.2">
      <c r="B48" s="69"/>
      <c r="C48" s="69"/>
    </row>
    <row r="49" spans="2:2" x14ac:dyDescent="0.2">
      <c r="B49" s="17" t="s">
        <v>26</v>
      </c>
    </row>
    <row r="55" spans="2:2" x14ac:dyDescent="0.2">
      <c r="B55" s="33"/>
    </row>
  </sheetData>
  <mergeCells count="5">
    <mergeCell ref="B8:G8"/>
    <mergeCell ref="B38:G38"/>
    <mergeCell ref="B32:C33"/>
    <mergeCell ref="B46:C47"/>
    <mergeCell ref="B35:C35"/>
  </mergeCells>
  <pageMargins left="0.7" right="0.7" top="0.75" bottom="0.75" header="0.3" footer="0.3"/>
  <pageSetup scale="94" fitToWidth="0" orientation="portrait" r:id="rId1"/>
  <colBreaks count="1" manualBreakCount="1">
    <brk id="10932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9525</xdr:rowOff>
              </from>
              <to>
                <xdr:col>0</xdr:col>
                <xdr:colOff>685800</xdr:colOff>
                <xdr:row>2</xdr:row>
                <xdr:rowOff>104775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 &amp;.01b</vt:lpstr>
      <vt:lpstr>.01c &amp;.01d</vt:lpstr>
      <vt:lpstr>.02a&amp;.02b</vt:lpstr>
      <vt:lpstr>03a &amp;.03b</vt:lpstr>
      <vt:lpstr>.04a &amp; .04b</vt:lpstr>
      <vt:lpstr>'.01a &amp;.01b'!Print_Area</vt:lpstr>
      <vt:lpstr>'.01c &amp;.01d'!Print_Area</vt:lpstr>
      <vt:lpstr>'.02a&amp;.02b'!Print_Area</vt:lpstr>
      <vt:lpstr>'.04a &amp; .04b'!Print_Area</vt:lpstr>
      <vt:lpstr>'03a &amp;.03b'!Print_Area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2016-08-03T17:24:46Z</dcterms:modified>
</cp:coreProperties>
</file>