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 " sheetId="5" r:id="rId5"/>
  </sheets>
  <definedNames>
    <definedName name="_xlnm.Print_Area" localSheetId="0">'.01a&amp;.01b'!$A$1:$G$58</definedName>
    <definedName name="_xlnm.Print_Area" localSheetId="1">'.01c &amp; .01d'!$A$1:$H$58</definedName>
    <definedName name="_xlnm.Print_Area" localSheetId="2">'.02a &amp; .02b'!$A$1:$H$57</definedName>
    <definedName name="_xlnm.Print_Area" localSheetId="3">'.03a &amp; .03b'!$A$1:$H$56</definedName>
    <definedName name="_xlnm.Print_Area" localSheetId="4">'.04a &amp; .04b '!$A$1:$I$55</definedName>
  </definedNames>
  <calcPr calcId="145621"/>
</workbook>
</file>

<file path=xl/calcChain.xml><?xml version="1.0" encoding="utf-8"?>
<calcChain xmlns="http://schemas.openxmlformats.org/spreadsheetml/2006/main">
  <c r="E26" i="5" l="1"/>
  <c r="F26" i="5"/>
  <c r="G26" i="5"/>
  <c r="H26" i="5"/>
  <c r="I26" i="5"/>
  <c r="E21" i="5"/>
  <c r="F21" i="5"/>
  <c r="G21" i="5"/>
  <c r="H21" i="5"/>
  <c r="I21" i="5"/>
  <c r="D26" i="5" l="1"/>
  <c r="D21" i="5"/>
  <c r="G30" i="3" l="1"/>
  <c r="G13" i="3"/>
  <c r="H30" i="2"/>
  <c r="H13" i="2"/>
  <c r="H29" i="4"/>
  <c r="H13" i="4"/>
  <c r="G29" i="1"/>
  <c r="G13" i="1"/>
  <c r="F30" i="3" l="1"/>
  <c r="F13" i="3"/>
  <c r="G30" i="2"/>
  <c r="G13" i="2"/>
  <c r="G29" i="4"/>
  <c r="G13" i="4"/>
  <c r="F29" i="1" l="1"/>
  <c r="F13" i="1"/>
  <c r="G45" i="5" l="1"/>
  <c r="F29" i="4" l="1"/>
  <c r="F13" i="4"/>
  <c r="F30" i="2" l="1"/>
  <c r="E32" i="2"/>
  <c r="E35" i="1" l="1"/>
  <c r="E36" i="1" l="1"/>
  <c r="E37" i="1"/>
  <c r="E34" i="1"/>
  <c r="E33" i="1"/>
  <c r="E32" i="1"/>
  <c r="E31" i="1"/>
  <c r="F13" i="2"/>
  <c r="E13" i="1"/>
  <c r="E36" i="3"/>
  <c r="E38" i="3"/>
  <c r="E37" i="3"/>
  <c r="E32" i="3"/>
  <c r="E34" i="3"/>
  <c r="E33" i="3"/>
  <c r="E29" i="1" l="1"/>
  <c r="E30" i="3"/>
  <c r="E13" i="3"/>
  <c r="D45" i="5" l="1"/>
  <c r="E45" i="5"/>
  <c r="E29" i="4" l="1"/>
  <c r="E13" i="4"/>
  <c r="D38" i="3" l="1"/>
  <c r="D37" i="3"/>
  <c r="D36" i="3"/>
  <c r="D34" i="3"/>
  <c r="D30" i="3" s="1"/>
  <c r="D33" i="3"/>
  <c r="D32" i="3"/>
  <c r="D13" i="3"/>
  <c r="E38" i="2"/>
  <c r="E36" i="2"/>
  <c r="E35" i="2"/>
  <c r="E33" i="2"/>
  <c r="E30" i="2" s="1"/>
  <c r="E13" i="2"/>
  <c r="D37" i="1"/>
  <c r="D36" i="1"/>
  <c r="D35" i="1"/>
  <c r="D34" i="1"/>
  <c r="D33" i="1"/>
  <c r="D32" i="1"/>
  <c r="D31" i="1"/>
  <c r="D13" i="1"/>
  <c r="E15" i="5"/>
  <c r="C29" i="1"/>
  <c r="C13" i="1"/>
  <c r="C13" i="3"/>
  <c r="D15" i="5"/>
  <c r="K29" i="3"/>
  <c r="J29" i="3"/>
  <c r="K28" i="3"/>
  <c r="J28" i="3"/>
  <c r="D29" i="1" l="1"/>
</calcChain>
</file>

<file path=xl/sharedStrings.xml><?xml version="1.0" encoding="utf-8"?>
<sst xmlns="http://schemas.openxmlformats.org/spreadsheetml/2006/main" count="133" uniqueCount="51">
  <si>
    <t>Type of Development</t>
  </si>
  <si>
    <t>Total</t>
  </si>
  <si>
    <t>Apartment / Condominium</t>
  </si>
  <si>
    <t>Commercial</t>
  </si>
  <si>
    <t>Industrial</t>
  </si>
  <si>
    <t>Hotel (incl. expansions)</t>
  </si>
  <si>
    <t>Number of Approvals</t>
  </si>
  <si>
    <t xml:space="preserve">Value of Approvals 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</si>
  <si>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</si>
  <si>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</si>
  <si>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</si>
  <si>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</si>
  <si>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</si>
  <si>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</si>
  <si>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</si>
  <si>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</si>
  <si>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</si>
  <si>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</si>
  <si>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</si>
  <si>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</si>
  <si>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</si>
  <si>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</si>
  <si>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</si>
  <si>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</si>
  <si>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</si>
  <si>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</si>
  <si>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</si>
  <si>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</si>
  <si>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</si>
  <si>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</si>
  <si>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</si>
  <si>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</si>
  <si>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</si>
  <si>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</si>
  <si>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</si>
  <si>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Total Transfers</t>
  </si>
  <si>
    <t xml:space="preserve">16.04b </t>
  </si>
  <si>
    <t>Agriculture</t>
  </si>
  <si>
    <t>Number of Planning Approvals by Type of  Development,  Grand Cayman, 2013 -  2017</t>
  </si>
  <si>
    <t>STATISTICAL COMPENDIUM 2017</t>
  </si>
  <si>
    <t>Value of Planning Approvals by Type of  Development,  Grand Cayman, 2013 -  2017</t>
  </si>
  <si>
    <t>Number of Planning Approvals by Type of Development,                                                     Sister Islands, 2013 - 2017</t>
  </si>
  <si>
    <t>Value of Planning Approvals by Type of Development,                                              Sister Islands, 2013 - 2017</t>
  </si>
  <si>
    <t>Building Permits in Grand Cayman, 2013-2017</t>
  </si>
  <si>
    <t>Value of Building Permits in Grand Cayman, 2013-2017</t>
  </si>
  <si>
    <t>Number of Certificates of Occupancy by Type of Development,                                      Grand Cayman, 2013 - 2017</t>
  </si>
  <si>
    <t>Value of Certificates of Occupancy by Type of Development,                                       Grand Cayman, 2013 - 2017</t>
  </si>
  <si>
    <t>Land and Property Transfers, 2012 -  2017</t>
  </si>
  <si>
    <t>16.04a</t>
  </si>
  <si>
    <t>.</t>
  </si>
  <si>
    <t>Charges Against Property and Land, 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</si>
</sst>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/>
    <xf numFmtId="166" fontId="2" fillId="0" borderId="0" xfId="1" applyNumberFormat="1" applyFont="1" applyFill="1"/>
    <xf numFmtId="164" fontId="2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0" fontId="2" fillId="0" borderId="0" xfId="0" applyFont="1" applyFill="1" applyAlignment="1">
      <alignment horizontal="centerContinuous"/>
    </xf>
    <xf numFmtId="167" fontId="2" fillId="0" borderId="0" xfId="1" applyNumberFormat="1" applyFont="1" applyFill="1"/>
    <xf numFmtId="168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3" fontId="2" fillId="0" borderId="0" xfId="0" applyNumberFormat="1" applyFont="1" applyFill="1"/>
    <xf numFmtId="43" fontId="2" fillId="0" borderId="0" xfId="1" applyFont="1" applyFill="1"/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3" fontId="0" fillId="0" borderId="0" xfId="0" applyNumberFormat="1" applyFill="1"/>
    <xf numFmtId="9" fontId="2" fillId="0" borderId="0" xfId="2" applyNumberFormat="1" applyFont="1" applyFill="1"/>
    <xf numFmtId="0" fontId="0" fillId="0" borderId="0" xfId="0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167" fontId="2" fillId="0" borderId="0" xfId="0" applyNumberFormat="1" applyFont="1" applyFill="1"/>
    <xf numFmtId="0" fontId="4" fillId="0" borderId="0" xfId="0" applyFont="1" applyFill="1" applyBorder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323850</xdr:colOff>
          <xdr:row>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2</xdr:col>
          <xdr:colOff>9525</xdr:colOff>
          <xdr:row>3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1</xdr:col>
          <xdr:colOff>333375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0</xdr:col>
          <xdr:colOff>1047750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2</xdr:col>
          <xdr:colOff>28575</xdr:colOff>
          <xdr:row>4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tabSelected="1" zoomScaleNormal="100" zoomScaleSheetLayoutView="100" workbookViewId="0">
      <selection activeCell="C2" sqref="C2"/>
    </sheetView>
  </sheetViews>
  <sheetFormatPr defaultColWidth="12.28515625" defaultRowHeight="12.75" x14ac:dyDescent="0.2"/>
  <cols>
    <col min="1" max="1" width="11.28515625" style="1" customWidth="1"/>
    <col min="2" max="2" width="23.140625" style="1" customWidth="1"/>
    <col min="3" max="4" width="10.140625" style="1" customWidth="1"/>
    <col min="5" max="244" width="12.28515625" style="1"/>
    <col min="245" max="245" width="4.42578125" style="1" customWidth="1"/>
    <col min="246" max="246" width="23.140625" style="1" customWidth="1"/>
    <col min="247" max="251" width="12.28515625" style="1" customWidth="1"/>
    <col min="252" max="252" width="4.42578125" style="1" customWidth="1"/>
    <col min="253" max="500" width="12.28515625" style="1"/>
    <col min="501" max="501" width="4.42578125" style="1" customWidth="1"/>
    <col min="502" max="502" width="23.140625" style="1" customWidth="1"/>
    <col min="503" max="507" width="12.28515625" style="1" customWidth="1"/>
    <col min="508" max="508" width="4.42578125" style="1" customWidth="1"/>
    <col min="509" max="756" width="12.28515625" style="1"/>
    <col min="757" max="757" width="4.42578125" style="1" customWidth="1"/>
    <col min="758" max="758" width="23.140625" style="1" customWidth="1"/>
    <col min="759" max="763" width="12.28515625" style="1" customWidth="1"/>
    <col min="764" max="764" width="4.42578125" style="1" customWidth="1"/>
    <col min="765" max="1012" width="12.28515625" style="1"/>
    <col min="1013" max="1013" width="4.42578125" style="1" customWidth="1"/>
    <col min="1014" max="1014" width="23.140625" style="1" customWidth="1"/>
    <col min="1015" max="1019" width="12.28515625" style="1" customWidth="1"/>
    <col min="1020" max="1020" width="4.42578125" style="1" customWidth="1"/>
    <col min="1021" max="1268" width="12.28515625" style="1"/>
    <col min="1269" max="1269" width="4.42578125" style="1" customWidth="1"/>
    <col min="1270" max="1270" width="23.140625" style="1" customWidth="1"/>
    <col min="1271" max="1275" width="12.28515625" style="1" customWidth="1"/>
    <col min="1276" max="1276" width="4.42578125" style="1" customWidth="1"/>
    <col min="1277" max="1524" width="12.28515625" style="1"/>
    <col min="1525" max="1525" width="4.42578125" style="1" customWidth="1"/>
    <col min="1526" max="1526" width="23.140625" style="1" customWidth="1"/>
    <col min="1527" max="1531" width="12.28515625" style="1" customWidth="1"/>
    <col min="1532" max="1532" width="4.42578125" style="1" customWidth="1"/>
    <col min="1533" max="1780" width="12.28515625" style="1"/>
    <col min="1781" max="1781" width="4.42578125" style="1" customWidth="1"/>
    <col min="1782" max="1782" width="23.140625" style="1" customWidth="1"/>
    <col min="1783" max="1787" width="12.28515625" style="1" customWidth="1"/>
    <col min="1788" max="1788" width="4.42578125" style="1" customWidth="1"/>
    <col min="1789" max="2036" width="12.28515625" style="1"/>
    <col min="2037" max="2037" width="4.42578125" style="1" customWidth="1"/>
    <col min="2038" max="2038" width="23.140625" style="1" customWidth="1"/>
    <col min="2039" max="2043" width="12.28515625" style="1" customWidth="1"/>
    <col min="2044" max="2044" width="4.42578125" style="1" customWidth="1"/>
    <col min="2045" max="2292" width="12.28515625" style="1"/>
    <col min="2293" max="2293" width="4.42578125" style="1" customWidth="1"/>
    <col min="2294" max="2294" width="23.140625" style="1" customWidth="1"/>
    <col min="2295" max="2299" width="12.28515625" style="1" customWidth="1"/>
    <col min="2300" max="2300" width="4.42578125" style="1" customWidth="1"/>
    <col min="2301" max="2548" width="12.28515625" style="1"/>
    <col min="2549" max="2549" width="4.42578125" style="1" customWidth="1"/>
    <col min="2550" max="2550" width="23.140625" style="1" customWidth="1"/>
    <col min="2551" max="2555" width="12.28515625" style="1" customWidth="1"/>
    <col min="2556" max="2556" width="4.42578125" style="1" customWidth="1"/>
    <col min="2557" max="2804" width="12.28515625" style="1"/>
    <col min="2805" max="2805" width="4.42578125" style="1" customWidth="1"/>
    <col min="2806" max="2806" width="23.140625" style="1" customWidth="1"/>
    <col min="2807" max="2811" width="12.28515625" style="1" customWidth="1"/>
    <col min="2812" max="2812" width="4.42578125" style="1" customWidth="1"/>
    <col min="2813" max="3060" width="12.28515625" style="1"/>
    <col min="3061" max="3061" width="4.42578125" style="1" customWidth="1"/>
    <col min="3062" max="3062" width="23.140625" style="1" customWidth="1"/>
    <col min="3063" max="3067" width="12.28515625" style="1" customWidth="1"/>
    <col min="3068" max="3068" width="4.42578125" style="1" customWidth="1"/>
    <col min="3069" max="3316" width="12.28515625" style="1"/>
    <col min="3317" max="3317" width="4.42578125" style="1" customWidth="1"/>
    <col min="3318" max="3318" width="23.140625" style="1" customWidth="1"/>
    <col min="3319" max="3323" width="12.28515625" style="1" customWidth="1"/>
    <col min="3324" max="3324" width="4.42578125" style="1" customWidth="1"/>
    <col min="3325" max="3572" width="12.28515625" style="1"/>
    <col min="3573" max="3573" width="4.42578125" style="1" customWidth="1"/>
    <col min="3574" max="3574" width="23.140625" style="1" customWidth="1"/>
    <col min="3575" max="3579" width="12.28515625" style="1" customWidth="1"/>
    <col min="3580" max="3580" width="4.42578125" style="1" customWidth="1"/>
    <col min="3581" max="3828" width="12.28515625" style="1"/>
    <col min="3829" max="3829" width="4.42578125" style="1" customWidth="1"/>
    <col min="3830" max="3830" width="23.140625" style="1" customWidth="1"/>
    <col min="3831" max="3835" width="12.28515625" style="1" customWidth="1"/>
    <col min="3836" max="3836" width="4.42578125" style="1" customWidth="1"/>
    <col min="3837" max="4084" width="12.28515625" style="1"/>
    <col min="4085" max="4085" width="4.42578125" style="1" customWidth="1"/>
    <col min="4086" max="4086" width="23.140625" style="1" customWidth="1"/>
    <col min="4087" max="4091" width="12.28515625" style="1" customWidth="1"/>
    <col min="4092" max="4092" width="4.42578125" style="1" customWidth="1"/>
    <col min="4093" max="4340" width="12.28515625" style="1"/>
    <col min="4341" max="4341" width="4.42578125" style="1" customWidth="1"/>
    <col min="4342" max="4342" width="23.140625" style="1" customWidth="1"/>
    <col min="4343" max="4347" width="12.28515625" style="1" customWidth="1"/>
    <col min="4348" max="4348" width="4.42578125" style="1" customWidth="1"/>
    <col min="4349" max="4596" width="12.28515625" style="1"/>
    <col min="4597" max="4597" width="4.42578125" style="1" customWidth="1"/>
    <col min="4598" max="4598" width="23.140625" style="1" customWidth="1"/>
    <col min="4599" max="4603" width="12.28515625" style="1" customWidth="1"/>
    <col min="4604" max="4604" width="4.42578125" style="1" customWidth="1"/>
    <col min="4605" max="4852" width="12.28515625" style="1"/>
    <col min="4853" max="4853" width="4.42578125" style="1" customWidth="1"/>
    <col min="4854" max="4854" width="23.140625" style="1" customWidth="1"/>
    <col min="4855" max="4859" width="12.28515625" style="1" customWidth="1"/>
    <col min="4860" max="4860" width="4.42578125" style="1" customWidth="1"/>
    <col min="4861" max="5108" width="12.28515625" style="1"/>
    <col min="5109" max="5109" width="4.42578125" style="1" customWidth="1"/>
    <col min="5110" max="5110" width="23.140625" style="1" customWidth="1"/>
    <col min="5111" max="5115" width="12.28515625" style="1" customWidth="1"/>
    <col min="5116" max="5116" width="4.42578125" style="1" customWidth="1"/>
    <col min="5117" max="5364" width="12.28515625" style="1"/>
    <col min="5365" max="5365" width="4.42578125" style="1" customWidth="1"/>
    <col min="5366" max="5366" width="23.140625" style="1" customWidth="1"/>
    <col min="5367" max="5371" width="12.28515625" style="1" customWidth="1"/>
    <col min="5372" max="5372" width="4.42578125" style="1" customWidth="1"/>
    <col min="5373" max="5620" width="12.28515625" style="1"/>
    <col min="5621" max="5621" width="4.42578125" style="1" customWidth="1"/>
    <col min="5622" max="5622" width="23.140625" style="1" customWidth="1"/>
    <col min="5623" max="5627" width="12.28515625" style="1" customWidth="1"/>
    <col min="5628" max="5628" width="4.42578125" style="1" customWidth="1"/>
    <col min="5629" max="5876" width="12.28515625" style="1"/>
    <col min="5877" max="5877" width="4.42578125" style="1" customWidth="1"/>
    <col min="5878" max="5878" width="23.140625" style="1" customWidth="1"/>
    <col min="5879" max="5883" width="12.28515625" style="1" customWidth="1"/>
    <col min="5884" max="5884" width="4.42578125" style="1" customWidth="1"/>
    <col min="5885" max="6132" width="12.28515625" style="1"/>
    <col min="6133" max="6133" width="4.42578125" style="1" customWidth="1"/>
    <col min="6134" max="6134" width="23.140625" style="1" customWidth="1"/>
    <col min="6135" max="6139" width="12.28515625" style="1" customWidth="1"/>
    <col min="6140" max="6140" width="4.42578125" style="1" customWidth="1"/>
    <col min="6141" max="6388" width="12.28515625" style="1"/>
    <col min="6389" max="6389" width="4.42578125" style="1" customWidth="1"/>
    <col min="6390" max="6390" width="23.140625" style="1" customWidth="1"/>
    <col min="6391" max="6395" width="12.28515625" style="1" customWidth="1"/>
    <col min="6396" max="6396" width="4.42578125" style="1" customWidth="1"/>
    <col min="6397" max="6644" width="12.28515625" style="1"/>
    <col min="6645" max="6645" width="4.42578125" style="1" customWidth="1"/>
    <col min="6646" max="6646" width="23.140625" style="1" customWidth="1"/>
    <col min="6647" max="6651" width="12.28515625" style="1" customWidth="1"/>
    <col min="6652" max="6652" width="4.42578125" style="1" customWidth="1"/>
    <col min="6653" max="6900" width="12.28515625" style="1"/>
    <col min="6901" max="6901" width="4.42578125" style="1" customWidth="1"/>
    <col min="6902" max="6902" width="23.140625" style="1" customWidth="1"/>
    <col min="6903" max="6907" width="12.28515625" style="1" customWidth="1"/>
    <col min="6908" max="6908" width="4.42578125" style="1" customWidth="1"/>
    <col min="6909" max="7156" width="12.28515625" style="1"/>
    <col min="7157" max="7157" width="4.42578125" style="1" customWidth="1"/>
    <col min="7158" max="7158" width="23.140625" style="1" customWidth="1"/>
    <col min="7159" max="7163" width="12.28515625" style="1" customWidth="1"/>
    <col min="7164" max="7164" width="4.42578125" style="1" customWidth="1"/>
    <col min="7165" max="7412" width="12.28515625" style="1"/>
    <col min="7413" max="7413" width="4.42578125" style="1" customWidth="1"/>
    <col min="7414" max="7414" width="23.140625" style="1" customWidth="1"/>
    <col min="7415" max="7419" width="12.28515625" style="1" customWidth="1"/>
    <col min="7420" max="7420" width="4.42578125" style="1" customWidth="1"/>
    <col min="7421" max="7668" width="12.28515625" style="1"/>
    <col min="7669" max="7669" width="4.42578125" style="1" customWidth="1"/>
    <col min="7670" max="7670" width="23.140625" style="1" customWidth="1"/>
    <col min="7671" max="7675" width="12.28515625" style="1" customWidth="1"/>
    <col min="7676" max="7676" width="4.42578125" style="1" customWidth="1"/>
    <col min="7677" max="7924" width="12.28515625" style="1"/>
    <col min="7925" max="7925" width="4.42578125" style="1" customWidth="1"/>
    <col min="7926" max="7926" width="23.140625" style="1" customWidth="1"/>
    <col min="7927" max="7931" width="12.28515625" style="1" customWidth="1"/>
    <col min="7932" max="7932" width="4.42578125" style="1" customWidth="1"/>
    <col min="7933" max="8180" width="12.28515625" style="1"/>
    <col min="8181" max="8181" width="4.42578125" style="1" customWidth="1"/>
    <col min="8182" max="8182" width="23.140625" style="1" customWidth="1"/>
    <col min="8183" max="8187" width="12.28515625" style="1" customWidth="1"/>
    <col min="8188" max="8188" width="4.42578125" style="1" customWidth="1"/>
    <col min="8189" max="8436" width="12.28515625" style="1"/>
    <col min="8437" max="8437" width="4.42578125" style="1" customWidth="1"/>
    <col min="8438" max="8438" width="23.140625" style="1" customWidth="1"/>
    <col min="8439" max="8443" width="12.28515625" style="1" customWidth="1"/>
    <col min="8444" max="8444" width="4.42578125" style="1" customWidth="1"/>
    <col min="8445" max="8692" width="12.28515625" style="1"/>
    <col min="8693" max="8693" width="4.42578125" style="1" customWidth="1"/>
    <col min="8694" max="8694" width="23.140625" style="1" customWidth="1"/>
    <col min="8695" max="8699" width="12.28515625" style="1" customWidth="1"/>
    <col min="8700" max="8700" width="4.42578125" style="1" customWidth="1"/>
    <col min="8701" max="8948" width="12.28515625" style="1"/>
    <col min="8949" max="8949" width="4.42578125" style="1" customWidth="1"/>
    <col min="8950" max="8950" width="23.140625" style="1" customWidth="1"/>
    <col min="8951" max="8955" width="12.28515625" style="1" customWidth="1"/>
    <col min="8956" max="8956" width="4.42578125" style="1" customWidth="1"/>
    <col min="8957" max="9204" width="12.28515625" style="1"/>
    <col min="9205" max="9205" width="4.42578125" style="1" customWidth="1"/>
    <col min="9206" max="9206" width="23.140625" style="1" customWidth="1"/>
    <col min="9207" max="9211" width="12.28515625" style="1" customWidth="1"/>
    <col min="9212" max="9212" width="4.42578125" style="1" customWidth="1"/>
    <col min="9213" max="9460" width="12.28515625" style="1"/>
    <col min="9461" max="9461" width="4.42578125" style="1" customWidth="1"/>
    <col min="9462" max="9462" width="23.140625" style="1" customWidth="1"/>
    <col min="9463" max="9467" width="12.28515625" style="1" customWidth="1"/>
    <col min="9468" max="9468" width="4.42578125" style="1" customWidth="1"/>
    <col min="9469" max="9716" width="12.28515625" style="1"/>
    <col min="9717" max="9717" width="4.42578125" style="1" customWidth="1"/>
    <col min="9718" max="9718" width="23.140625" style="1" customWidth="1"/>
    <col min="9719" max="9723" width="12.28515625" style="1" customWidth="1"/>
    <col min="9724" max="9724" width="4.42578125" style="1" customWidth="1"/>
    <col min="9725" max="9972" width="12.28515625" style="1"/>
    <col min="9973" max="9973" width="4.42578125" style="1" customWidth="1"/>
    <col min="9974" max="9974" width="23.140625" style="1" customWidth="1"/>
    <col min="9975" max="9979" width="12.28515625" style="1" customWidth="1"/>
    <col min="9980" max="9980" width="4.42578125" style="1" customWidth="1"/>
    <col min="9981" max="10228" width="12.28515625" style="1"/>
    <col min="10229" max="10229" width="4.42578125" style="1" customWidth="1"/>
    <col min="10230" max="10230" width="23.140625" style="1" customWidth="1"/>
    <col min="10231" max="10235" width="12.28515625" style="1" customWidth="1"/>
    <col min="10236" max="10236" width="4.42578125" style="1" customWidth="1"/>
    <col min="10237" max="10484" width="12.28515625" style="1"/>
    <col min="10485" max="10485" width="4.42578125" style="1" customWidth="1"/>
    <col min="10486" max="10486" width="23.140625" style="1" customWidth="1"/>
    <col min="10487" max="10491" width="12.28515625" style="1" customWidth="1"/>
    <col min="10492" max="10492" width="4.42578125" style="1" customWidth="1"/>
    <col min="10493" max="10740" width="12.28515625" style="1"/>
    <col min="10741" max="10741" width="4.42578125" style="1" customWidth="1"/>
    <col min="10742" max="10742" width="23.140625" style="1" customWidth="1"/>
    <col min="10743" max="10747" width="12.28515625" style="1" customWidth="1"/>
    <col min="10748" max="10748" width="4.42578125" style="1" customWidth="1"/>
    <col min="10749" max="10996" width="12.28515625" style="1"/>
    <col min="10997" max="10997" width="4.42578125" style="1" customWidth="1"/>
    <col min="10998" max="10998" width="23.140625" style="1" customWidth="1"/>
    <col min="10999" max="11003" width="12.28515625" style="1" customWidth="1"/>
    <col min="11004" max="11004" width="4.42578125" style="1" customWidth="1"/>
    <col min="11005" max="11252" width="12.28515625" style="1"/>
    <col min="11253" max="11253" width="4.42578125" style="1" customWidth="1"/>
    <col min="11254" max="11254" width="23.140625" style="1" customWidth="1"/>
    <col min="11255" max="11259" width="12.28515625" style="1" customWidth="1"/>
    <col min="11260" max="11260" width="4.42578125" style="1" customWidth="1"/>
    <col min="11261" max="11508" width="12.28515625" style="1"/>
    <col min="11509" max="11509" width="4.42578125" style="1" customWidth="1"/>
    <col min="11510" max="11510" width="23.140625" style="1" customWidth="1"/>
    <col min="11511" max="11515" width="12.28515625" style="1" customWidth="1"/>
    <col min="11516" max="11516" width="4.42578125" style="1" customWidth="1"/>
    <col min="11517" max="11764" width="12.28515625" style="1"/>
    <col min="11765" max="11765" width="4.42578125" style="1" customWidth="1"/>
    <col min="11766" max="11766" width="23.140625" style="1" customWidth="1"/>
    <col min="11767" max="11771" width="12.28515625" style="1" customWidth="1"/>
    <col min="11772" max="11772" width="4.42578125" style="1" customWidth="1"/>
    <col min="11773" max="12020" width="12.28515625" style="1"/>
    <col min="12021" max="12021" width="4.42578125" style="1" customWidth="1"/>
    <col min="12022" max="12022" width="23.140625" style="1" customWidth="1"/>
    <col min="12023" max="12027" width="12.28515625" style="1" customWidth="1"/>
    <col min="12028" max="12028" width="4.42578125" style="1" customWidth="1"/>
    <col min="12029" max="12276" width="12.28515625" style="1"/>
    <col min="12277" max="12277" width="4.42578125" style="1" customWidth="1"/>
    <col min="12278" max="12278" width="23.140625" style="1" customWidth="1"/>
    <col min="12279" max="12283" width="12.28515625" style="1" customWidth="1"/>
    <col min="12284" max="12284" width="4.42578125" style="1" customWidth="1"/>
    <col min="12285" max="12532" width="12.28515625" style="1"/>
    <col min="12533" max="12533" width="4.42578125" style="1" customWidth="1"/>
    <col min="12534" max="12534" width="23.140625" style="1" customWidth="1"/>
    <col min="12535" max="12539" width="12.28515625" style="1" customWidth="1"/>
    <col min="12540" max="12540" width="4.42578125" style="1" customWidth="1"/>
    <col min="12541" max="12788" width="12.28515625" style="1"/>
    <col min="12789" max="12789" width="4.42578125" style="1" customWidth="1"/>
    <col min="12790" max="12790" width="23.140625" style="1" customWidth="1"/>
    <col min="12791" max="12795" width="12.28515625" style="1" customWidth="1"/>
    <col min="12796" max="12796" width="4.42578125" style="1" customWidth="1"/>
    <col min="12797" max="13044" width="12.28515625" style="1"/>
    <col min="13045" max="13045" width="4.42578125" style="1" customWidth="1"/>
    <col min="13046" max="13046" width="23.140625" style="1" customWidth="1"/>
    <col min="13047" max="13051" width="12.28515625" style="1" customWidth="1"/>
    <col min="13052" max="13052" width="4.42578125" style="1" customWidth="1"/>
    <col min="13053" max="13300" width="12.28515625" style="1"/>
    <col min="13301" max="13301" width="4.42578125" style="1" customWidth="1"/>
    <col min="13302" max="13302" width="23.140625" style="1" customWidth="1"/>
    <col min="13303" max="13307" width="12.28515625" style="1" customWidth="1"/>
    <col min="13308" max="13308" width="4.42578125" style="1" customWidth="1"/>
    <col min="13309" max="13556" width="12.28515625" style="1"/>
    <col min="13557" max="13557" width="4.42578125" style="1" customWidth="1"/>
    <col min="13558" max="13558" width="23.140625" style="1" customWidth="1"/>
    <col min="13559" max="13563" width="12.28515625" style="1" customWidth="1"/>
    <col min="13564" max="13564" width="4.42578125" style="1" customWidth="1"/>
    <col min="13565" max="13812" width="12.28515625" style="1"/>
    <col min="13813" max="13813" width="4.42578125" style="1" customWidth="1"/>
    <col min="13814" max="13814" width="23.140625" style="1" customWidth="1"/>
    <col min="13815" max="13819" width="12.28515625" style="1" customWidth="1"/>
    <col min="13820" max="13820" width="4.42578125" style="1" customWidth="1"/>
    <col min="13821" max="14068" width="12.28515625" style="1"/>
    <col min="14069" max="14069" width="4.42578125" style="1" customWidth="1"/>
    <col min="14070" max="14070" width="23.140625" style="1" customWidth="1"/>
    <col min="14071" max="14075" width="12.28515625" style="1" customWidth="1"/>
    <col min="14076" max="14076" width="4.42578125" style="1" customWidth="1"/>
    <col min="14077" max="14324" width="12.28515625" style="1"/>
    <col min="14325" max="14325" width="4.42578125" style="1" customWidth="1"/>
    <col min="14326" max="14326" width="23.140625" style="1" customWidth="1"/>
    <col min="14327" max="14331" width="12.28515625" style="1" customWidth="1"/>
    <col min="14332" max="14332" width="4.42578125" style="1" customWidth="1"/>
    <col min="14333" max="14580" width="12.28515625" style="1"/>
    <col min="14581" max="14581" width="4.42578125" style="1" customWidth="1"/>
    <col min="14582" max="14582" width="23.140625" style="1" customWidth="1"/>
    <col min="14583" max="14587" width="12.28515625" style="1" customWidth="1"/>
    <col min="14588" max="14588" width="4.42578125" style="1" customWidth="1"/>
    <col min="14589" max="14836" width="12.28515625" style="1"/>
    <col min="14837" max="14837" width="4.42578125" style="1" customWidth="1"/>
    <col min="14838" max="14838" width="23.140625" style="1" customWidth="1"/>
    <col min="14839" max="14843" width="12.28515625" style="1" customWidth="1"/>
    <col min="14844" max="14844" width="4.42578125" style="1" customWidth="1"/>
    <col min="14845" max="15092" width="12.28515625" style="1"/>
    <col min="15093" max="15093" width="4.42578125" style="1" customWidth="1"/>
    <col min="15094" max="15094" width="23.140625" style="1" customWidth="1"/>
    <col min="15095" max="15099" width="12.28515625" style="1" customWidth="1"/>
    <col min="15100" max="15100" width="4.42578125" style="1" customWidth="1"/>
    <col min="15101" max="15348" width="12.28515625" style="1"/>
    <col min="15349" max="15349" width="4.42578125" style="1" customWidth="1"/>
    <col min="15350" max="15350" width="23.140625" style="1" customWidth="1"/>
    <col min="15351" max="15355" width="12.28515625" style="1" customWidth="1"/>
    <col min="15356" max="15356" width="4.42578125" style="1" customWidth="1"/>
    <col min="15357" max="15604" width="12.28515625" style="1"/>
    <col min="15605" max="15605" width="4.42578125" style="1" customWidth="1"/>
    <col min="15606" max="15606" width="23.140625" style="1" customWidth="1"/>
    <col min="15607" max="15611" width="12.28515625" style="1" customWidth="1"/>
    <col min="15612" max="15612" width="4.42578125" style="1" customWidth="1"/>
    <col min="15613" max="15860" width="12.28515625" style="1"/>
    <col min="15861" max="15861" width="4.42578125" style="1" customWidth="1"/>
    <col min="15862" max="15862" width="23.140625" style="1" customWidth="1"/>
    <col min="15863" max="15867" width="12.28515625" style="1" customWidth="1"/>
    <col min="15868" max="15868" width="4.42578125" style="1" customWidth="1"/>
    <col min="15869" max="16116" width="12.28515625" style="1"/>
    <col min="16117" max="16117" width="4.42578125" style="1" customWidth="1"/>
    <col min="16118" max="16118" width="23.140625" style="1" customWidth="1"/>
    <col min="16119" max="16123" width="12.28515625" style="1" customWidth="1"/>
    <col min="16124" max="16124" width="4.42578125" style="1" customWidth="1"/>
    <col min="16125" max="16384" width="12.28515625" style="1"/>
  </cols>
  <sheetData>
    <row r="1" spans="1:3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3" spans="1:31" x14ac:dyDescent="0.2">
      <c r="E3" s="3" t="s">
        <v>39</v>
      </c>
    </row>
    <row r="5" spans="1:31" ht="9" customHeight="1" x14ac:dyDescent="0.2"/>
    <row r="8" spans="1:31" ht="12.75" customHeight="1" x14ac:dyDescent="0.2">
      <c r="B8" s="59" t="s">
        <v>38</v>
      </c>
      <c r="C8" s="59"/>
      <c r="D8" s="59"/>
      <c r="E8" s="59"/>
      <c r="F8" s="59"/>
      <c r="G8" s="59"/>
    </row>
    <row r="9" spans="1:31" ht="12.75" customHeight="1" x14ac:dyDescent="0.2">
      <c r="A9" s="4" t="s">
        <v>13</v>
      </c>
      <c r="B9" s="59"/>
      <c r="C9" s="59"/>
      <c r="D9" s="59"/>
      <c r="E9" s="59"/>
      <c r="F9" s="59"/>
      <c r="G9" s="59"/>
    </row>
    <row r="10" spans="1:31" ht="12.75" customHeight="1" x14ac:dyDescent="0.2">
      <c r="A10" s="3"/>
      <c r="B10" s="4"/>
    </row>
    <row r="11" spans="1:31" x14ac:dyDescent="0.2">
      <c r="A11" s="5"/>
      <c r="B11" s="6" t="s">
        <v>0</v>
      </c>
      <c r="C11" s="7">
        <v>2013</v>
      </c>
      <c r="D11" s="7">
        <v>2014</v>
      </c>
      <c r="E11" s="7">
        <v>2015</v>
      </c>
      <c r="F11" s="7">
        <v>2016</v>
      </c>
      <c r="G11" s="7">
        <v>2017</v>
      </c>
    </row>
    <row r="12" spans="1:31" x14ac:dyDescent="0.2">
      <c r="A12" s="5"/>
      <c r="B12" s="8"/>
    </row>
    <row r="13" spans="1:31" x14ac:dyDescent="0.2">
      <c r="A13" s="5"/>
      <c r="B13" s="9" t="s">
        <v>1</v>
      </c>
      <c r="C13" s="10">
        <f>SUM(C15:C21)</f>
        <v>879</v>
      </c>
      <c r="D13" s="10">
        <f>SUM(D15:D21)</f>
        <v>970</v>
      </c>
      <c r="E13" s="10">
        <f>SUM(E15:E21)</f>
        <v>927</v>
      </c>
      <c r="F13" s="10">
        <f>SUM(F15:F21)</f>
        <v>804</v>
      </c>
      <c r="G13" s="10">
        <f>SUM(G15:G21)</f>
        <v>1156</v>
      </c>
    </row>
    <row r="15" spans="1:31" x14ac:dyDescent="0.2">
      <c r="B15" s="1" t="s">
        <v>30</v>
      </c>
      <c r="C15" s="11">
        <v>244</v>
      </c>
      <c r="D15" s="11">
        <v>225</v>
      </c>
      <c r="E15" s="11">
        <v>225</v>
      </c>
      <c r="F15" s="11">
        <v>236</v>
      </c>
      <c r="G15" s="11">
        <v>276</v>
      </c>
    </row>
    <row r="16" spans="1:31" x14ac:dyDescent="0.2">
      <c r="B16" s="12" t="s">
        <v>2</v>
      </c>
      <c r="C16" s="11">
        <v>31</v>
      </c>
      <c r="D16" s="11">
        <v>56</v>
      </c>
      <c r="E16" s="11">
        <v>42</v>
      </c>
      <c r="F16" s="11">
        <v>49</v>
      </c>
      <c r="G16" s="11">
        <v>83</v>
      </c>
    </row>
    <row r="17" spans="1:7" x14ac:dyDescent="0.2">
      <c r="B17" s="1" t="s">
        <v>3</v>
      </c>
      <c r="C17" s="11">
        <v>51</v>
      </c>
      <c r="D17" s="11">
        <v>24</v>
      </c>
      <c r="E17" s="11">
        <v>31</v>
      </c>
      <c r="F17" s="11">
        <v>79</v>
      </c>
      <c r="G17" s="11">
        <v>34</v>
      </c>
    </row>
    <row r="18" spans="1:7" x14ac:dyDescent="0.2">
      <c r="B18" s="1" t="s">
        <v>4</v>
      </c>
      <c r="C18" s="11">
        <v>13</v>
      </c>
      <c r="D18" s="11">
        <v>6</v>
      </c>
      <c r="E18" s="11">
        <v>14</v>
      </c>
      <c r="F18" s="11">
        <v>6</v>
      </c>
      <c r="G18" s="11">
        <v>19</v>
      </c>
    </row>
    <row r="19" spans="1:7" x14ac:dyDescent="0.2">
      <c r="B19" s="13" t="s">
        <v>5</v>
      </c>
      <c r="C19" s="11">
        <v>3</v>
      </c>
      <c r="D19" s="11">
        <v>2</v>
      </c>
      <c r="E19" s="11">
        <v>1</v>
      </c>
      <c r="F19" s="11">
        <v>13</v>
      </c>
      <c r="G19" s="11">
        <v>3</v>
      </c>
    </row>
    <row r="20" spans="1:7" x14ac:dyDescent="0.2">
      <c r="B20" s="5" t="s">
        <v>8</v>
      </c>
      <c r="C20" s="14">
        <v>7</v>
      </c>
      <c r="D20" s="14">
        <v>14</v>
      </c>
      <c r="E20" s="14">
        <v>15</v>
      </c>
      <c r="F20" s="14">
        <v>16</v>
      </c>
      <c r="G20" s="14">
        <v>14</v>
      </c>
    </row>
    <row r="21" spans="1:7" x14ac:dyDescent="0.2">
      <c r="B21" s="15" t="s">
        <v>9</v>
      </c>
      <c r="C21" s="16">
        <v>530</v>
      </c>
      <c r="D21" s="16">
        <v>643</v>
      </c>
      <c r="E21" s="16">
        <v>599</v>
      </c>
      <c r="F21" s="16">
        <v>405</v>
      </c>
      <c r="G21" s="16">
        <v>727</v>
      </c>
    </row>
    <row r="22" spans="1:7" s="5" customFormat="1" x14ac:dyDescent="0.2">
      <c r="A22" s="1"/>
      <c r="B22" s="3"/>
    </row>
    <row r="23" spans="1:7" ht="12.75" customHeight="1" x14ac:dyDescent="0.2"/>
    <row r="24" spans="1:7" ht="12.75" customHeight="1" x14ac:dyDescent="0.2">
      <c r="B24" s="59" t="s">
        <v>40</v>
      </c>
      <c r="C24" s="59"/>
      <c r="D24" s="59"/>
      <c r="E24" s="59"/>
      <c r="F24" s="59"/>
      <c r="G24" s="59"/>
    </row>
    <row r="25" spans="1:7" x14ac:dyDescent="0.2">
      <c r="A25" s="4" t="s">
        <v>14</v>
      </c>
      <c r="B25" s="59"/>
      <c r="C25" s="59"/>
      <c r="D25" s="59"/>
      <c r="E25" s="59"/>
      <c r="F25" s="59"/>
      <c r="G25" s="59"/>
    </row>
    <row r="26" spans="1:7" x14ac:dyDescent="0.2">
      <c r="C26" s="17"/>
      <c r="D26" s="17"/>
      <c r="E26" s="17"/>
      <c r="F26" s="17"/>
      <c r="G26" s="17" t="s">
        <v>10</v>
      </c>
    </row>
    <row r="27" spans="1:7" x14ac:dyDescent="0.2">
      <c r="A27" s="3"/>
      <c r="B27" s="6" t="s">
        <v>0</v>
      </c>
      <c r="C27" s="7">
        <v>2013</v>
      </c>
      <c r="D27" s="7">
        <v>2014</v>
      </c>
      <c r="E27" s="7">
        <v>2015</v>
      </c>
      <c r="F27" s="7">
        <v>2016</v>
      </c>
      <c r="G27" s="7">
        <v>2017</v>
      </c>
    </row>
    <row r="28" spans="1:7" x14ac:dyDescent="0.2">
      <c r="A28" s="3"/>
      <c r="B28" s="8"/>
    </row>
    <row r="29" spans="1:7" x14ac:dyDescent="0.2">
      <c r="A29" s="3"/>
      <c r="B29" s="3" t="s">
        <v>1</v>
      </c>
      <c r="C29" s="18">
        <f>SUM(C31:C37)</f>
        <v>453827.57527999999</v>
      </c>
      <c r="D29" s="18">
        <f>SUM(D31:D37)</f>
        <v>406181.24825000006</v>
      </c>
      <c r="E29" s="18">
        <f>SUM(E31:E37)</f>
        <v>452705.25</v>
      </c>
      <c r="F29" s="18">
        <f>SUM(F31:F37)</f>
        <v>406719</v>
      </c>
      <c r="G29" s="18">
        <f>SUM(G31:G37)</f>
        <v>798702</v>
      </c>
    </row>
    <row r="30" spans="1:7" ht="12.75" customHeight="1" x14ac:dyDescent="0.2">
      <c r="C30" s="11"/>
    </row>
    <row r="31" spans="1:7" ht="13.5" customHeight="1" x14ac:dyDescent="0.2">
      <c r="B31" s="1" t="s">
        <v>30</v>
      </c>
      <c r="C31" s="11">
        <v>94954.696500000005</v>
      </c>
      <c r="D31" s="11">
        <f>122.0527588*1000</f>
        <v>122052.75880000001</v>
      </c>
      <c r="E31" s="11">
        <f>112.1873*1000</f>
        <v>112187.29999999999</v>
      </c>
      <c r="F31" s="11">
        <v>106373</v>
      </c>
      <c r="G31" s="11">
        <v>118354</v>
      </c>
    </row>
    <row r="32" spans="1:7" x14ac:dyDescent="0.2">
      <c r="B32" s="1" t="s">
        <v>11</v>
      </c>
      <c r="C32" s="11">
        <v>47700.928</v>
      </c>
      <c r="D32" s="11">
        <f>132.5098568*1000</f>
        <v>132509.85680000001</v>
      </c>
      <c r="E32" s="11">
        <f>152.674*1000</f>
        <v>152674</v>
      </c>
      <c r="F32" s="11">
        <v>71476</v>
      </c>
      <c r="G32" s="11">
        <v>220283</v>
      </c>
    </row>
    <row r="33" spans="1:7" x14ac:dyDescent="0.2">
      <c r="B33" s="1" t="s">
        <v>3</v>
      </c>
      <c r="C33" s="11">
        <v>118645.60950000001</v>
      </c>
      <c r="D33" s="11">
        <f>8.5997774*1000</f>
        <v>8599.7774000000009</v>
      </c>
      <c r="E33" s="11">
        <f>37.6417*1000</f>
        <v>37641.699999999997</v>
      </c>
      <c r="F33" s="11">
        <v>152789</v>
      </c>
      <c r="G33" s="11">
        <v>50087</v>
      </c>
    </row>
    <row r="34" spans="1:7" x14ac:dyDescent="0.2">
      <c r="B34" s="1" t="s">
        <v>4</v>
      </c>
      <c r="C34" s="11">
        <v>5174.2719999999999</v>
      </c>
      <c r="D34" s="11">
        <f>17.005*1000</f>
        <v>17005</v>
      </c>
      <c r="E34" s="11">
        <f>48.54648*1000</f>
        <v>48546.48</v>
      </c>
      <c r="F34" s="11">
        <v>20174</v>
      </c>
      <c r="G34" s="11">
        <v>74175</v>
      </c>
    </row>
    <row r="35" spans="1:7" x14ac:dyDescent="0.2">
      <c r="B35" s="1" t="s">
        <v>5</v>
      </c>
      <c r="C35" s="11">
        <v>143035</v>
      </c>
      <c r="D35" s="11">
        <f>4.64*1000</f>
        <v>4640</v>
      </c>
      <c r="E35" s="11">
        <f>0.06*1000</f>
        <v>60</v>
      </c>
      <c r="F35" s="11">
        <v>1852</v>
      </c>
      <c r="G35" s="11">
        <v>246776</v>
      </c>
    </row>
    <row r="36" spans="1:7" x14ac:dyDescent="0.2">
      <c r="B36" s="1" t="s">
        <v>8</v>
      </c>
      <c r="C36" s="11">
        <v>4418.5</v>
      </c>
      <c r="D36" s="11">
        <f>3.342*1000</f>
        <v>3342</v>
      </c>
      <c r="E36" s="11">
        <f>50.06493*1000</f>
        <v>50064.93</v>
      </c>
      <c r="F36" s="11">
        <v>14227</v>
      </c>
      <c r="G36" s="11">
        <v>4536</v>
      </c>
    </row>
    <row r="37" spans="1:7" x14ac:dyDescent="0.2">
      <c r="B37" s="15" t="s">
        <v>9</v>
      </c>
      <c r="C37" s="16">
        <v>39898.569280000003</v>
      </c>
      <c r="D37" s="16">
        <f>118.03185525*1000</f>
        <v>118031.85525000001</v>
      </c>
      <c r="E37" s="16">
        <f>51.53084*1000</f>
        <v>51530.84</v>
      </c>
      <c r="F37" s="16">
        <v>39828</v>
      </c>
      <c r="G37" s="16">
        <v>84491</v>
      </c>
    </row>
    <row r="39" spans="1:7" x14ac:dyDescent="0.2">
      <c r="A39" s="19"/>
      <c r="B39" s="12" t="s">
        <v>12</v>
      </c>
      <c r="E39" s="20"/>
      <c r="F39" s="20"/>
      <c r="G39" s="20"/>
    </row>
    <row r="41" spans="1:7" x14ac:dyDescent="0.2">
      <c r="B41" s="12"/>
    </row>
    <row r="47" spans="1:7" x14ac:dyDescent="0.2">
      <c r="C47" s="21"/>
      <c r="D47" s="21"/>
      <c r="E47" s="21"/>
      <c r="F47" s="21"/>
      <c r="G47" s="21"/>
    </row>
    <row r="49" spans="1:7" x14ac:dyDescent="0.2">
      <c r="C49" s="11"/>
      <c r="D49" s="11"/>
      <c r="E49" s="11"/>
      <c r="F49" s="11"/>
      <c r="G49" s="11"/>
    </row>
    <row r="50" spans="1:7" x14ac:dyDescent="0.2">
      <c r="C50" s="11"/>
      <c r="D50" s="11"/>
      <c r="E50" s="11"/>
      <c r="F50" s="11"/>
      <c r="G50" s="11"/>
    </row>
    <row r="51" spans="1:7" x14ac:dyDescent="0.2">
      <c r="C51" s="11"/>
      <c r="D51" s="11"/>
      <c r="E51" s="11"/>
      <c r="F51" s="11"/>
      <c r="G51" s="11"/>
    </row>
    <row r="52" spans="1:7" x14ac:dyDescent="0.2">
      <c r="C52" s="11"/>
      <c r="D52" s="11"/>
      <c r="E52" s="11"/>
      <c r="F52" s="11"/>
      <c r="G52" s="11"/>
    </row>
    <row r="53" spans="1:7" x14ac:dyDescent="0.2">
      <c r="C53" s="11"/>
      <c r="D53" s="11"/>
      <c r="E53" s="11"/>
      <c r="F53" s="11"/>
      <c r="G53" s="11"/>
    </row>
    <row r="54" spans="1:7" x14ac:dyDescent="0.2">
      <c r="C54" s="11"/>
      <c r="D54" s="11"/>
      <c r="E54" s="11"/>
      <c r="F54" s="11"/>
      <c r="G54" s="11"/>
    </row>
    <row r="55" spans="1:7" x14ac:dyDescent="0.2">
      <c r="C55" s="11"/>
      <c r="D55" s="11"/>
      <c r="E55" s="11"/>
      <c r="F55" s="11"/>
      <c r="G55" s="11"/>
    </row>
    <row r="56" spans="1:7" x14ac:dyDescent="0.2">
      <c r="B56" s="22"/>
      <c r="C56" s="23"/>
      <c r="D56" s="23"/>
      <c r="E56" s="23"/>
      <c r="F56" s="23"/>
      <c r="G56" s="23"/>
    </row>
    <row r="57" spans="1:7" x14ac:dyDescent="0.2">
      <c r="A57" s="24"/>
      <c r="B57" s="24"/>
      <c r="C57" s="25"/>
    </row>
    <row r="58" spans="1:7" ht="15" x14ac:dyDescent="0.25">
      <c r="A58" s="60">
        <v>66</v>
      </c>
      <c r="B58" s="60"/>
      <c r="C58" s="25"/>
    </row>
    <row r="59" spans="1:7" ht="9" customHeight="1" x14ac:dyDescent="0.2">
      <c r="A59" s="26"/>
      <c r="B59" s="26"/>
      <c r="C59" s="25"/>
    </row>
    <row r="60" spans="1:7" x14ac:dyDescent="0.2">
      <c r="C60" s="25"/>
    </row>
    <row r="61" spans="1:7" x14ac:dyDescent="0.2">
      <c r="C61" s="25"/>
    </row>
    <row r="62" spans="1:7" x14ac:dyDescent="0.2">
      <c r="C62" s="25"/>
    </row>
    <row r="63" spans="1:7" x14ac:dyDescent="0.2">
      <c r="C63" s="25"/>
    </row>
  </sheetData>
  <mergeCells count="3">
    <mergeCell ref="B8:G9"/>
    <mergeCell ref="B24:G25"/>
    <mergeCell ref="A58:B58"/>
  </mergeCells>
  <pageMargins left="0.7" right="0.7" top="0.75" bottom="0.75" header="0.3" footer="0.3"/>
  <pageSetup scale="96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323850</xdr:colOff>
                <xdr:row>4</xdr:row>
                <xdr:rowOff>28575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zoomScaleNormal="100" zoomScaleSheetLayoutView="100" workbookViewId="0">
      <selection activeCell="E2" sqref="E2"/>
    </sheetView>
  </sheetViews>
  <sheetFormatPr defaultColWidth="12.28515625" defaultRowHeight="12.75" x14ac:dyDescent="0.2"/>
  <cols>
    <col min="1" max="1" width="10" style="1" customWidth="1"/>
    <col min="2" max="2" width="4.42578125" style="1" customWidth="1"/>
    <col min="3" max="3" width="23.140625" style="1" customWidth="1"/>
    <col min="4" max="6" width="8.5703125" style="1" customWidth="1"/>
    <col min="7" max="7" width="10.140625" style="1" customWidth="1"/>
    <col min="8" max="8" width="12.28515625" style="1"/>
    <col min="9" max="17" width="12.28515625" style="1" customWidth="1"/>
    <col min="18" max="250" width="12.28515625" style="1"/>
    <col min="251" max="251" width="4.42578125" style="1" customWidth="1"/>
    <col min="252" max="252" width="23.140625" style="1" customWidth="1"/>
    <col min="253" max="257" width="12.28515625" style="1" customWidth="1"/>
    <col min="258" max="258" width="4.42578125" style="1" customWidth="1"/>
    <col min="259" max="506" width="12.28515625" style="1"/>
    <col min="507" max="507" width="4.42578125" style="1" customWidth="1"/>
    <col min="508" max="508" width="23.140625" style="1" customWidth="1"/>
    <col min="509" max="513" width="12.28515625" style="1" customWidth="1"/>
    <col min="514" max="514" width="4.42578125" style="1" customWidth="1"/>
    <col min="515" max="762" width="12.28515625" style="1"/>
    <col min="763" max="763" width="4.42578125" style="1" customWidth="1"/>
    <col min="764" max="764" width="23.140625" style="1" customWidth="1"/>
    <col min="765" max="769" width="12.28515625" style="1" customWidth="1"/>
    <col min="770" max="770" width="4.42578125" style="1" customWidth="1"/>
    <col min="771" max="1018" width="12.28515625" style="1"/>
    <col min="1019" max="1019" width="4.42578125" style="1" customWidth="1"/>
    <col min="1020" max="1020" width="23.140625" style="1" customWidth="1"/>
    <col min="1021" max="1025" width="12.28515625" style="1" customWidth="1"/>
    <col min="1026" max="1026" width="4.42578125" style="1" customWidth="1"/>
    <col min="1027" max="1274" width="12.28515625" style="1"/>
    <col min="1275" max="1275" width="4.42578125" style="1" customWidth="1"/>
    <col min="1276" max="1276" width="23.140625" style="1" customWidth="1"/>
    <col min="1277" max="1281" width="12.28515625" style="1" customWidth="1"/>
    <col min="1282" max="1282" width="4.42578125" style="1" customWidth="1"/>
    <col min="1283" max="1530" width="12.28515625" style="1"/>
    <col min="1531" max="1531" width="4.42578125" style="1" customWidth="1"/>
    <col min="1532" max="1532" width="23.140625" style="1" customWidth="1"/>
    <col min="1533" max="1537" width="12.28515625" style="1" customWidth="1"/>
    <col min="1538" max="1538" width="4.42578125" style="1" customWidth="1"/>
    <col min="1539" max="1786" width="12.28515625" style="1"/>
    <col min="1787" max="1787" width="4.42578125" style="1" customWidth="1"/>
    <col min="1788" max="1788" width="23.140625" style="1" customWidth="1"/>
    <col min="1789" max="1793" width="12.28515625" style="1" customWidth="1"/>
    <col min="1794" max="1794" width="4.42578125" style="1" customWidth="1"/>
    <col min="1795" max="2042" width="12.28515625" style="1"/>
    <col min="2043" max="2043" width="4.42578125" style="1" customWidth="1"/>
    <col min="2044" max="2044" width="23.140625" style="1" customWidth="1"/>
    <col min="2045" max="2049" width="12.28515625" style="1" customWidth="1"/>
    <col min="2050" max="2050" width="4.42578125" style="1" customWidth="1"/>
    <col min="2051" max="2298" width="12.28515625" style="1"/>
    <col min="2299" max="2299" width="4.42578125" style="1" customWidth="1"/>
    <col min="2300" max="2300" width="23.140625" style="1" customWidth="1"/>
    <col min="2301" max="2305" width="12.28515625" style="1" customWidth="1"/>
    <col min="2306" max="2306" width="4.42578125" style="1" customWidth="1"/>
    <col min="2307" max="2554" width="12.28515625" style="1"/>
    <col min="2555" max="2555" width="4.42578125" style="1" customWidth="1"/>
    <col min="2556" max="2556" width="23.140625" style="1" customWidth="1"/>
    <col min="2557" max="2561" width="12.28515625" style="1" customWidth="1"/>
    <col min="2562" max="2562" width="4.42578125" style="1" customWidth="1"/>
    <col min="2563" max="2810" width="12.28515625" style="1"/>
    <col min="2811" max="2811" width="4.42578125" style="1" customWidth="1"/>
    <col min="2812" max="2812" width="23.140625" style="1" customWidth="1"/>
    <col min="2813" max="2817" width="12.28515625" style="1" customWidth="1"/>
    <col min="2818" max="2818" width="4.42578125" style="1" customWidth="1"/>
    <col min="2819" max="3066" width="12.28515625" style="1"/>
    <col min="3067" max="3067" width="4.42578125" style="1" customWidth="1"/>
    <col min="3068" max="3068" width="23.140625" style="1" customWidth="1"/>
    <col min="3069" max="3073" width="12.28515625" style="1" customWidth="1"/>
    <col min="3074" max="3074" width="4.42578125" style="1" customWidth="1"/>
    <col min="3075" max="3322" width="12.28515625" style="1"/>
    <col min="3323" max="3323" width="4.42578125" style="1" customWidth="1"/>
    <col min="3324" max="3324" width="23.140625" style="1" customWidth="1"/>
    <col min="3325" max="3329" width="12.28515625" style="1" customWidth="1"/>
    <col min="3330" max="3330" width="4.42578125" style="1" customWidth="1"/>
    <col min="3331" max="3578" width="12.28515625" style="1"/>
    <col min="3579" max="3579" width="4.42578125" style="1" customWidth="1"/>
    <col min="3580" max="3580" width="23.140625" style="1" customWidth="1"/>
    <col min="3581" max="3585" width="12.28515625" style="1" customWidth="1"/>
    <col min="3586" max="3586" width="4.42578125" style="1" customWidth="1"/>
    <col min="3587" max="3834" width="12.28515625" style="1"/>
    <col min="3835" max="3835" width="4.42578125" style="1" customWidth="1"/>
    <col min="3836" max="3836" width="23.140625" style="1" customWidth="1"/>
    <col min="3837" max="3841" width="12.28515625" style="1" customWidth="1"/>
    <col min="3842" max="3842" width="4.42578125" style="1" customWidth="1"/>
    <col min="3843" max="4090" width="12.28515625" style="1"/>
    <col min="4091" max="4091" width="4.42578125" style="1" customWidth="1"/>
    <col min="4092" max="4092" width="23.140625" style="1" customWidth="1"/>
    <col min="4093" max="4097" width="12.28515625" style="1" customWidth="1"/>
    <col min="4098" max="4098" width="4.42578125" style="1" customWidth="1"/>
    <col min="4099" max="4346" width="12.28515625" style="1"/>
    <col min="4347" max="4347" width="4.42578125" style="1" customWidth="1"/>
    <col min="4348" max="4348" width="23.140625" style="1" customWidth="1"/>
    <col min="4349" max="4353" width="12.28515625" style="1" customWidth="1"/>
    <col min="4354" max="4354" width="4.42578125" style="1" customWidth="1"/>
    <col min="4355" max="4602" width="12.28515625" style="1"/>
    <col min="4603" max="4603" width="4.42578125" style="1" customWidth="1"/>
    <col min="4604" max="4604" width="23.140625" style="1" customWidth="1"/>
    <col min="4605" max="4609" width="12.28515625" style="1" customWidth="1"/>
    <col min="4610" max="4610" width="4.42578125" style="1" customWidth="1"/>
    <col min="4611" max="4858" width="12.28515625" style="1"/>
    <col min="4859" max="4859" width="4.42578125" style="1" customWidth="1"/>
    <col min="4860" max="4860" width="23.140625" style="1" customWidth="1"/>
    <col min="4861" max="4865" width="12.28515625" style="1" customWidth="1"/>
    <col min="4866" max="4866" width="4.42578125" style="1" customWidth="1"/>
    <col min="4867" max="5114" width="12.28515625" style="1"/>
    <col min="5115" max="5115" width="4.42578125" style="1" customWidth="1"/>
    <col min="5116" max="5116" width="23.140625" style="1" customWidth="1"/>
    <col min="5117" max="5121" width="12.28515625" style="1" customWidth="1"/>
    <col min="5122" max="5122" width="4.42578125" style="1" customWidth="1"/>
    <col min="5123" max="5370" width="12.28515625" style="1"/>
    <col min="5371" max="5371" width="4.42578125" style="1" customWidth="1"/>
    <col min="5372" max="5372" width="23.140625" style="1" customWidth="1"/>
    <col min="5373" max="5377" width="12.28515625" style="1" customWidth="1"/>
    <col min="5378" max="5378" width="4.42578125" style="1" customWidth="1"/>
    <col min="5379" max="5626" width="12.28515625" style="1"/>
    <col min="5627" max="5627" width="4.42578125" style="1" customWidth="1"/>
    <col min="5628" max="5628" width="23.140625" style="1" customWidth="1"/>
    <col min="5629" max="5633" width="12.28515625" style="1" customWidth="1"/>
    <col min="5634" max="5634" width="4.42578125" style="1" customWidth="1"/>
    <col min="5635" max="5882" width="12.28515625" style="1"/>
    <col min="5883" max="5883" width="4.42578125" style="1" customWidth="1"/>
    <col min="5884" max="5884" width="23.140625" style="1" customWidth="1"/>
    <col min="5885" max="5889" width="12.28515625" style="1" customWidth="1"/>
    <col min="5890" max="5890" width="4.42578125" style="1" customWidth="1"/>
    <col min="5891" max="6138" width="12.28515625" style="1"/>
    <col min="6139" max="6139" width="4.42578125" style="1" customWidth="1"/>
    <col min="6140" max="6140" width="23.140625" style="1" customWidth="1"/>
    <col min="6141" max="6145" width="12.28515625" style="1" customWidth="1"/>
    <col min="6146" max="6146" width="4.42578125" style="1" customWidth="1"/>
    <col min="6147" max="6394" width="12.28515625" style="1"/>
    <col min="6395" max="6395" width="4.42578125" style="1" customWidth="1"/>
    <col min="6396" max="6396" width="23.140625" style="1" customWidth="1"/>
    <col min="6397" max="6401" width="12.28515625" style="1" customWidth="1"/>
    <col min="6402" max="6402" width="4.42578125" style="1" customWidth="1"/>
    <col min="6403" max="6650" width="12.28515625" style="1"/>
    <col min="6651" max="6651" width="4.42578125" style="1" customWidth="1"/>
    <col min="6652" max="6652" width="23.140625" style="1" customWidth="1"/>
    <col min="6653" max="6657" width="12.28515625" style="1" customWidth="1"/>
    <col min="6658" max="6658" width="4.42578125" style="1" customWidth="1"/>
    <col min="6659" max="6906" width="12.28515625" style="1"/>
    <col min="6907" max="6907" width="4.42578125" style="1" customWidth="1"/>
    <col min="6908" max="6908" width="23.140625" style="1" customWidth="1"/>
    <col min="6909" max="6913" width="12.28515625" style="1" customWidth="1"/>
    <col min="6914" max="6914" width="4.42578125" style="1" customWidth="1"/>
    <col min="6915" max="7162" width="12.28515625" style="1"/>
    <col min="7163" max="7163" width="4.42578125" style="1" customWidth="1"/>
    <col min="7164" max="7164" width="23.140625" style="1" customWidth="1"/>
    <col min="7165" max="7169" width="12.28515625" style="1" customWidth="1"/>
    <col min="7170" max="7170" width="4.42578125" style="1" customWidth="1"/>
    <col min="7171" max="7418" width="12.28515625" style="1"/>
    <col min="7419" max="7419" width="4.42578125" style="1" customWidth="1"/>
    <col min="7420" max="7420" width="23.140625" style="1" customWidth="1"/>
    <col min="7421" max="7425" width="12.28515625" style="1" customWidth="1"/>
    <col min="7426" max="7426" width="4.42578125" style="1" customWidth="1"/>
    <col min="7427" max="7674" width="12.28515625" style="1"/>
    <col min="7675" max="7675" width="4.42578125" style="1" customWidth="1"/>
    <col min="7676" max="7676" width="23.140625" style="1" customWidth="1"/>
    <col min="7677" max="7681" width="12.28515625" style="1" customWidth="1"/>
    <col min="7682" max="7682" width="4.42578125" style="1" customWidth="1"/>
    <col min="7683" max="7930" width="12.28515625" style="1"/>
    <col min="7931" max="7931" width="4.42578125" style="1" customWidth="1"/>
    <col min="7932" max="7932" width="23.140625" style="1" customWidth="1"/>
    <col min="7933" max="7937" width="12.28515625" style="1" customWidth="1"/>
    <col min="7938" max="7938" width="4.42578125" style="1" customWidth="1"/>
    <col min="7939" max="8186" width="12.28515625" style="1"/>
    <col min="8187" max="8187" width="4.42578125" style="1" customWidth="1"/>
    <col min="8188" max="8188" width="23.140625" style="1" customWidth="1"/>
    <col min="8189" max="8193" width="12.28515625" style="1" customWidth="1"/>
    <col min="8194" max="8194" width="4.42578125" style="1" customWidth="1"/>
    <col min="8195" max="8442" width="12.28515625" style="1"/>
    <col min="8443" max="8443" width="4.42578125" style="1" customWidth="1"/>
    <col min="8444" max="8444" width="23.140625" style="1" customWidth="1"/>
    <col min="8445" max="8449" width="12.28515625" style="1" customWidth="1"/>
    <col min="8450" max="8450" width="4.42578125" style="1" customWidth="1"/>
    <col min="8451" max="8698" width="12.28515625" style="1"/>
    <col min="8699" max="8699" width="4.42578125" style="1" customWidth="1"/>
    <col min="8700" max="8700" width="23.140625" style="1" customWidth="1"/>
    <col min="8701" max="8705" width="12.28515625" style="1" customWidth="1"/>
    <col min="8706" max="8706" width="4.42578125" style="1" customWidth="1"/>
    <col min="8707" max="8954" width="12.28515625" style="1"/>
    <col min="8955" max="8955" width="4.42578125" style="1" customWidth="1"/>
    <col min="8956" max="8956" width="23.140625" style="1" customWidth="1"/>
    <col min="8957" max="8961" width="12.28515625" style="1" customWidth="1"/>
    <col min="8962" max="8962" width="4.42578125" style="1" customWidth="1"/>
    <col min="8963" max="9210" width="12.28515625" style="1"/>
    <col min="9211" max="9211" width="4.42578125" style="1" customWidth="1"/>
    <col min="9212" max="9212" width="23.140625" style="1" customWidth="1"/>
    <col min="9213" max="9217" width="12.28515625" style="1" customWidth="1"/>
    <col min="9218" max="9218" width="4.42578125" style="1" customWidth="1"/>
    <col min="9219" max="9466" width="12.28515625" style="1"/>
    <col min="9467" max="9467" width="4.42578125" style="1" customWidth="1"/>
    <col min="9468" max="9468" width="23.140625" style="1" customWidth="1"/>
    <col min="9469" max="9473" width="12.28515625" style="1" customWidth="1"/>
    <col min="9474" max="9474" width="4.42578125" style="1" customWidth="1"/>
    <col min="9475" max="9722" width="12.28515625" style="1"/>
    <col min="9723" max="9723" width="4.42578125" style="1" customWidth="1"/>
    <col min="9724" max="9724" width="23.140625" style="1" customWidth="1"/>
    <col min="9725" max="9729" width="12.28515625" style="1" customWidth="1"/>
    <col min="9730" max="9730" width="4.42578125" style="1" customWidth="1"/>
    <col min="9731" max="9978" width="12.28515625" style="1"/>
    <col min="9979" max="9979" width="4.42578125" style="1" customWidth="1"/>
    <col min="9980" max="9980" width="23.140625" style="1" customWidth="1"/>
    <col min="9981" max="9985" width="12.28515625" style="1" customWidth="1"/>
    <col min="9986" max="9986" width="4.42578125" style="1" customWidth="1"/>
    <col min="9987" max="10234" width="12.28515625" style="1"/>
    <col min="10235" max="10235" width="4.42578125" style="1" customWidth="1"/>
    <col min="10236" max="10236" width="23.140625" style="1" customWidth="1"/>
    <col min="10237" max="10241" width="12.28515625" style="1" customWidth="1"/>
    <col min="10242" max="10242" width="4.42578125" style="1" customWidth="1"/>
    <col min="10243" max="10490" width="12.28515625" style="1"/>
    <col min="10491" max="10491" width="4.42578125" style="1" customWidth="1"/>
    <col min="10492" max="10492" width="23.140625" style="1" customWidth="1"/>
    <col min="10493" max="10497" width="12.28515625" style="1" customWidth="1"/>
    <col min="10498" max="10498" width="4.42578125" style="1" customWidth="1"/>
    <col min="10499" max="10746" width="12.28515625" style="1"/>
    <col min="10747" max="10747" width="4.42578125" style="1" customWidth="1"/>
    <col min="10748" max="10748" width="23.140625" style="1" customWidth="1"/>
    <col min="10749" max="10753" width="12.28515625" style="1" customWidth="1"/>
    <col min="10754" max="10754" width="4.42578125" style="1" customWidth="1"/>
    <col min="10755" max="11002" width="12.28515625" style="1"/>
    <col min="11003" max="11003" width="4.42578125" style="1" customWidth="1"/>
    <col min="11004" max="11004" width="23.140625" style="1" customWidth="1"/>
    <col min="11005" max="11009" width="12.28515625" style="1" customWidth="1"/>
    <col min="11010" max="11010" width="4.42578125" style="1" customWidth="1"/>
    <col min="11011" max="11258" width="12.28515625" style="1"/>
    <col min="11259" max="11259" width="4.42578125" style="1" customWidth="1"/>
    <col min="11260" max="11260" width="23.140625" style="1" customWidth="1"/>
    <col min="11261" max="11265" width="12.28515625" style="1" customWidth="1"/>
    <col min="11266" max="11266" width="4.42578125" style="1" customWidth="1"/>
    <col min="11267" max="11514" width="12.28515625" style="1"/>
    <col min="11515" max="11515" width="4.42578125" style="1" customWidth="1"/>
    <col min="11516" max="11516" width="23.140625" style="1" customWidth="1"/>
    <col min="11517" max="11521" width="12.28515625" style="1" customWidth="1"/>
    <col min="11522" max="11522" width="4.42578125" style="1" customWidth="1"/>
    <col min="11523" max="11770" width="12.28515625" style="1"/>
    <col min="11771" max="11771" width="4.42578125" style="1" customWidth="1"/>
    <col min="11772" max="11772" width="23.140625" style="1" customWidth="1"/>
    <col min="11773" max="11777" width="12.28515625" style="1" customWidth="1"/>
    <col min="11778" max="11778" width="4.42578125" style="1" customWidth="1"/>
    <col min="11779" max="12026" width="12.28515625" style="1"/>
    <col min="12027" max="12027" width="4.42578125" style="1" customWidth="1"/>
    <col min="12028" max="12028" width="23.140625" style="1" customWidth="1"/>
    <col min="12029" max="12033" width="12.28515625" style="1" customWidth="1"/>
    <col min="12034" max="12034" width="4.42578125" style="1" customWidth="1"/>
    <col min="12035" max="12282" width="12.28515625" style="1"/>
    <col min="12283" max="12283" width="4.42578125" style="1" customWidth="1"/>
    <col min="12284" max="12284" width="23.140625" style="1" customWidth="1"/>
    <col min="12285" max="12289" width="12.28515625" style="1" customWidth="1"/>
    <col min="12290" max="12290" width="4.42578125" style="1" customWidth="1"/>
    <col min="12291" max="12538" width="12.28515625" style="1"/>
    <col min="12539" max="12539" width="4.42578125" style="1" customWidth="1"/>
    <col min="12540" max="12540" width="23.140625" style="1" customWidth="1"/>
    <col min="12541" max="12545" width="12.28515625" style="1" customWidth="1"/>
    <col min="12546" max="12546" width="4.42578125" style="1" customWidth="1"/>
    <col min="12547" max="12794" width="12.28515625" style="1"/>
    <col min="12795" max="12795" width="4.42578125" style="1" customWidth="1"/>
    <col min="12796" max="12796" width="23.140625" style="1" customWidth="1"/>
    <col min="12797" max="12801" width="12.28515625" style="1" customWidth="1"/>
    <col min="12802" max="12802" width="4.42578125" style="1" customWidth="1"/>
    <col min="12803" max="13050" width="12.28515625" style="1"/>
    <col min="13051" max="13051" width="4.42578125" style="1" customWidth="1"/>
    <col min="13052" max="13052" width="23.140625" style="1" customWidth="1"/>
    <col min="13053" max="13057" width="12.28515625" style="1" customWidth="1"/>
    <col min="13058" max="13058" width="4.42578125" style="1" customWidth="1"/>
    <col min="13059" max="13306" width="12.28515625" style="1"/>
    <col min="13307" max="13307" width="4.42578125" style="1" customWidth="1"/>
    <col min="13308" max="13308" width="23.140625" style="1" customWidth="1"/>
    <col min="13309" max="13313" width="12.28515625" style="1" customWidth="1"/>
    <col min="13314" max="13314" width="4.42578125" style="1" customWidth="1"/>
    <col min="13315" max="13562" width="12.28515625" style="1"/>
    <col min="13563" max="13563" width="4.42578125" style="1" customWidth="1"/>
    <col min="13564" max="13564" width="23.140625" style="1" customWidth="1"/>
    <col min="13565" max="13569" width="12.28515625" style="1" customWidth="1"/>
    <col min="13570" max="13570" width="4.42578125" style="1" customWidth="1"/>
    <col min="13571" max="13818" width="12.28515625" style="1"/>
    <col min="13819" max="13819" width="4.42578125" style="1" customWidth="1"/>
    <col min="13820" max="13820" width="23.140625" style="1" customWidth="1"/>
    <col min="13821" max="13825" width="12.28515625" style="1" customWidth="1"/>
    <col min="13826" max="13826" width="4.42578125" style="1" customWidth="1"/>
    <col min="13827" max="14074" width="12.28515625" style="1"/>
    <col min="14075" max="14075" width="4.42578125" style="1" customWidth="1"/>
    <col min="14076" max="14076" width="23.140625" style="1" customWidth="1"/>
    <col min="14077" max="14081" width="12.28515625" style="1" customWidth="1"/>
    <col min="14082" max="14082" width="4.42578125" style="1" customWidth="1"/>
    <col min="14083" max="14330" width="12.28515625" style="1"/>
    <col min="14331" max="14331" width="4.42578125" style="1" customWidth="1"/>
    <col min="14332" max="14332" width="23.140625" style="1" customWidth="1"/>
    <col min="14333" max="14337" width="12.28515625" style="1" customWidth="1"/>
    <col min="14338" max="14338" width="4.42578125" style="1" customWidth="1"/>
    <col min="14339" max="14586" width="12.28515625" style="1"/>
    <col min="14587" max="14587" width="4.42578125" style="1" customWidth="1"/>
    <col min="14588" max="14588" width="23.140625" style="1" customWidth="1"/>
    <col min="14589" max="14593" width="12.28515625" style="1" customWidth="1"/>
    <col min="14594" max="14594" width="4.42578125" style="1" customWidth="1"/>
    <col min="14595" max="14842" width="12.28515625" style="1"/>
    <col min="14843" max="14843" width="4.42578125" style="1" customWidth="1"/>
    <col min="14844" max="14844" width="23.140625" style="1" customWidth="1"/>
    <col min="14845" max="14849" width="12.28515625" style="1" customWidth="1"/>
    <col min="14850" max="14850" width="4.42578125" style="1" customWidth="1"/>
    <col min="14851" max="15098" width="12.28515625" style="1"/>
    <col min="15099" max="15099" width="4.42578125" style="1" customWidth="1"/>
    <col min="15100" max="15100" width="23.140625" style="1" customWidth="1"/>
    <col min="15101" max="15105" width="12.28515625" style="1" customWidth="1"/>
    <col min="15106" max="15106" width="4.42578125" style="1" customWidth="1"/>
    <col min="15107" max="15354" width="12.28515625" style="1"/>
    <col min="15355" max="15355" width="4.42578125" style="1" customWidth="1"/>
    <col min="15356" max="15356" width="23.140625" style="1" customWidth="1"/>
    <col min="15357" max="15361" width="12.28515625" style="1" customWidth="1"/>
    <col min="15362" max="15362" width="4.42578125" style="1" customWidth="1"/>
    <col min="15363" max="15610" width="12.28515625" style="1"/>
    <col min="15611" max="15611" width="4.42578125" style="1" customWidth="1"/>
    <col min="15612" max="15612" width="23.140625" style="1" customWidth="1"/>
    <col min="15613" max="15617" width="12.28515625" style="1" customWidth="1"/>
    <col min="15618" max="15618" width="4.42578125" style="1" customWidth="1"/>
    <col min="15619" max="15866" width="12.28515625" style="1"/>
    <col min="15867" max="15867" width="4.42578125" style="1" customWidth="1"/>
    <col min="15868" max="15868" width="23.140625" style="1" customWidth="1"/>
    <col min="15869" max="15873" width="12.28515625" style="1" customWidth="1"/>
    <col min="15874" max="15874" width="4.42578125" style="1" customWidth="1"/>
    <col min="15875" max="16122" width="12.28515625" style="1"/>
    <col min="16123" max="16123" width="4.42578125" style="1" customWidth="1"/>
    <col min="16124" max="16124" width="23.140625" style="1" customWidth="1"/>
    <col min="16125" max="16129" width="12.28515625" style="1" customWidth="1"/>
    <col min="16130" max="16130" width="4.42578125" style="1" customWidth="1"/>
    <col min="16131" max="16384" width="12.28515625" style="1"/>
  </cols>
  <sheetData>
    <row r="1" spans="1:37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4" spans="1:37" x14ac:dyDescent="0.2">
      <c r="D4" s="28"/>
      <c r="E4" s="28"/>
      <c r="F4" s="28"/>
      <c r="H4" s="28" t="s">
        <v>39</v>
      </c>
    </row>
    <row r="5" spans="1:37" ht="9" customHeight="1" x14ac:dyDescent="0.2"/>
    <row r="8" spans="1:37" ht="12.75" customHeight="1" x14ac:dyDescent="0.2">
      <c r="A8" s="61" t="s">
        <v>15</v>
      </c>
      <c r="C8" s="59" t="s">
        <v>41</v>
      </c>
      <c r="D8" s="59"/>
      <c r="E8" s="59"/>
      <c r="F8" s="59"/>
      <c r="G8" s="59"/>
      <c r="H8" s="59"/>
      <c r="I8" s="27"/>
      <c r="J8" s="27"/>
      <c r="K8" s="27"/>
      <c r="L8" s="27"/>
    </row>
    <row r="9" spans="1:37" ht="12.75" customHeight="1" x14ac:dyDescent="0.2">
      <c r="A9" s="61"/>
      <c r="B9" s="3"/>
      <c r="C9" s="59"/>
      <c r="D9" s="59"/>
      <c r="E9" s="59"/>
      <c r="F9" s="59"/>
      <c r="G9" s="59"/>
      <c r="H9" s="59"/>
      <c r="I9" s="27"/>
      <c r="J9" s="27"/>
      <c r="K9" s="27"/>
      <c r="L9" s="27"/>
    </row>
    <row r="10" spans="1:37" ht="12.75" customHeight="1" x14ac:dyDescent="0.2">
      <c r="A10" s="3"/>
      <c r="B10" s="3"/>
      <c r="C10" s="4"/>
      <c r="D10" s="27"/>
      <c r="E10" s="27"/>
      <c r="F10" s="27"/>
    </row>
    <row r="11" spans="1:37" x14ac:dyDescent="0.2">
      <c r="A11" s="5"/>
      <c r="B11" s="5"/>
      <c r="C11" s="6" t="s">
        <v>0</v>
      </c>
      <c r="D11" s="7">
        <v>2013</v>
      </c>
      <c r="E11" s="7">
        <v>2014</v>
      </c>
      <c r="F11" s="7">
        <v>2015</v>
      </c>
      <c r="G11" s="7">
        <v>2016</v>
      </c>
      <c r="H11" s="7">
        <v>2017</v>
      </c>
    </row>
    <row r="12" spans="1:37" x14ac:dyDescent="0.2">
      <c r="A12" s="5"/>
      <c r="B12" s="5"/>
      <c r="C12" s="8"/>
    </row>
    <row r="13" spans="1:37" x14ac:dyDescent="0.2">
      <c r="A13" s="5"/>
      <c r="B13" s="5"/>
      <c r="C13" s="9" t="s">
        <v>1</v>
      </c>
      <c r="D13" s="29">
        <v>92</v>
      </c>
      <c r="E13" s="29">
        <f>SUM(E15:E21)</f>
        <v>59</v>
      </c>
      <c r="F13" s="29">
        <f>SUM(F15:F21)</f>
        <v>63</v>
      </c>
      <c r="G13" s="29">
        <f>SUM(G15:G21)</f>
        <v>62</v>
      </c>
      <c r="H13" s="29">
        <f>SUM(H15:H21)</f>
        <v>60</v>
      </c>
    </row>
    <row r="14" spans="1:37" x14ac:dyDescent="0.2">
      <c r="D14" s="30"/>
      <c r="E14" s="30"/>
      <c r="F14" s="30"/>
      <c r="G14" s="30"/>
      <c r="H14" s="30"/>
    </row>
    <row r="15" spans="1:37" x14ac:dyDescent="0.2">
      <c r="C15" s="1" t="s">
        <v>30</v>
      </c>
      <c r="D15" s="31">
        <v>29</v>
      </c>
      <c r="E15" s="31">
        <v>22</v>
      </c>
      <c r="F15" s="31">
        <v>10</v>
      </c>
      <c r="G15" s="31">
        <v>12</v>
      </c>
      <c r="H15" s="31">
        <v>25</v>
      </c>
    </row>
    <row r="16" spans="1:37" x14ac:dyDescent="0.2">
      <c r="C16" s="12" t="s">
        <v>11</v>
      </c>
      <c r="D16" s="31">
        <v>1</v>
      </c>
      <c r="E16" s="31">
        <v>0</v>
      </c>
      <c r="F16" s="31">
        <v>0</v>
      </c>
      <c r="G16" s="31">
        <v>1</v>
      </c>
      <c r="H16" s="31">
        <v>1</v>
      </c>
    </row>
    <row r="17" spans="1:12" x14ac:dyDescent="0.2">
      <c r="C17" s="1" t="s">
        <v>3</v>
      </c>
      <c r="D17" s="31">
        <v>2</v>
      </c>
      <c r="E17" s="31">
        <v>6</v>
      </c>
      <c r="F17" s="31">
        <v>9</v>
      </c>
      <c r="G17" s="31">
        <v>11</v>
      </c>
      <c r="H17" s="31">
        <v>2</v>
      </c>
    </row>
    <row r="18" spans="1:12" x14ac:dyDescent="0.2">
      <c r="C18" s="1" t="s">
        <v>4</v>
      </c>
      <c r="D18" s="31">
        <v>1</v>
      </c>
      <c r="E18" s="31">
        <v>0</v>
      </c>
      <c r="F18" s="31">
        <v>0</v>
      </c>
      <c r="G18" s="31">
        <v>1</v>
      </c>
      <c r="H18" s="31">
        <v>0</v>
      </c>
    </row>
    <row r="19" spans="1:12" x14ac:dyDescent="0.2">
      <c r="C19" s="13" t="s">
        <v>5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</row>
    <row r="20" spans="1:12" x14ac:dyDescent="0.2">
      <c r="C20" s="5" t="s">
        <v>8</v>
      </c>
      <c r="D20" s="32">
        <v>3</v>
      </c>
      <c r="E20" s="32">
        <v>1</v>
      </c>
      <c r="F20" s="32">
        <v>0</v>
      </c>
      <c r="G20" s="32">
        <v>2</v>
      </c>
      <c r="H20" s="32">
        <v>3</v>
      </c>
    </row>
    <row r="21" spans="1:12" x14ac:dyDescent="0.2">
      <c r="C21" s="15" t="s">
        <v>9</v>
      </c>
      <c r="D21" s="33">
        <v>56</v>
      </c>
      <c r="E21" s="33">
        <v>30</v>
      </c>
      <c r="F21" s="33">
        <v>44</v>
      </c>
      <c r="G21" s="33">
        <v>35</v>
      </c>
      <c r="H21" s="33">
        <v>29</v>
      </c>
    </row>
    <row r="22" spans="1:12" s="5" customFormat="1" x14ac:dyDescent="0.2">
      <c r="A22" s="1"/>
      <c r="B22" s="1"/>
      <c r="C22" s="3"/>
      <c r="D22" s="1"/>
      <c r="E22" s="1"/>
      <c r="F22" s="1"/>
      <c r="G22" s="1"/>
      <c r="H22" s="1"/>
    </row>
    <row r="23" spans="1:12" ht="12.75" customHeight="1" x14ac:dyDescent="0.2">
      <c r="A23" s="61" t="s">
        <v>16</v>
      </c>
      <c r="B23" s="3"/>
      <c r="C23" s="62" t="s">
        <v>42</v>
      </c>
      <c r="D23" s="62"/>
      <c r="E23" s="62"/>
      <c r="F23" s="62"/>
      <c r="G23" s="62"/>
      <c r="H23" s="62"/>
      <c r="I23" s="43"/>
      <c r="J23" s="43"/>
      <c r="K23" s="43"/>
      <c r="L23" s="43"/>
    </row>
    <row r="24" spans="1:12" x14ac:dyDescent="0.2">
      <c r="A24" s="61"/>
      <c r="C24" s="62"/>
      <c r="D24" s="62"/>
      <c r="E24" s="62"/>
      <c r="F24" s="62"/>
      <c r="G24" s="62"/>
      <c r="H24" s="62"/>
      <c r="I24" s="43"/>
      <c r="J24" s="43"/>
      <c r="K24" s="43"/>
      <c r="L24" s="43"/>
    </row>
    <row r="25" spans="1:12" x14ac:dyDescent="0.2">
      <c r="A25" s="4"/>
      <c r="H25" s="43"/>
      <c r="I25" s="43"/>
      <c r="J25" s="43"/>
      <c r="K25" s="43"/>
      <c r="L25" s="43"/>
    </row>
    <row r="26" spans="1:12" ht="12.75" customHeight="1" x14ac:dyDescent="0.2">
      <c r="D26" s="17"/>
      <c r="E26" s="17"/>
      <c r="F26" s="17"/>
      <c r="G26" s="17"/>
      <c r="H26" s="17" t="s">
        <v>10</v>
      </c>
    </row>
    <row r="27" spans="1:12" x14ac:dyDescent="0.2">
      <c r="C27" s="6" t="s">
        <v>0</v>
      </c>
      <c r="D27" s="7">
        <v>2013</v>
      </c>
      <c r="E27" s="7">
        <v>2014</v>
      </c>
      <c r="F27" s="7">
        <v>2015</v>
      </c>
      <c r="G27" s="7">
        <v>2016</v>
      </c>
      <c r="H27" s="7">
        <v>2017</v>
      </c>
    </row>
    <row r="28" spans="1:12" x14ac:dyDescent="0.2">
      <c r="C28" s="8"/>
    </row>
    <row r="29" spans="1:12" x14ac:dyDescent="0.2">
      <c r="C29" s="3" t="s">
        <v>1</v>
      </c>
      <c r="D29" s="18">
        <v>9819.125</v>
      </c>
      <c r="E29" s="18">
        <f>SUM(E31:E37)</f>
        <v>5410</v>
      </c>
      <c r="F29" s="18">
        <f>SUM(F31:F37)</f>
        <v>6200</v>
      </c>
      <c r="G29" s="18">
        <f>SUM(G31:G37)</f>
        <v>10032</v>
      </c>
      <c r="H29" s="18">
        <f>SUM(H31:H37)</f>
        <v>6200</v>
      </c>
    </row>
    <row r="30" spans="1:12" ht="12.75" customHeight="1" x14ac:dyDescent="0.2">
      <c r="D30" s="30"/>
      <c r="E30" s="30"/>
      <c r="F30" s="30"/>
      <c r="G30" s="30"/>
      <c r="H30" s="30"/>
    </row>
    <row r="31" spans="1:12" ht="13.5" customHeight="1" x14ac:dyDescent="0.2">
      <c r="C31" s="1" t="s">
        <v>30</v>
      </c>
      <c r="D31" s="11">
        <v>5881.375</v>
      </c>
      <c r="E31" s="11">
        <v>3809</v>
      </c>
      <c r="F31" s="11">
        <v>3400</v>
      </c>
      <c r="G31" s="11">
        <v>3749</v>
      </c>
      <c r="H31" s="11">
        <v>4665</v>
      </c>
    </row>
    <row r="32" spans="1:12" x14ac:dyDescent="0.2">
      <c r="C32" s="1" t="s">
        <v>11</v>
      </c>
      <c r="D32" s="11">
        <v>515.875</v>
      </c>
      <c r="E32" s="11">
        <v>0</v>
      </c>
      <c r="F32" s="11">
        <v>0</v>
      </c>
      <c r="G32" s="11">
        <v>259</v>
      </c>
      <c r="H32" s="11">
        <v>0</v>
      </c>
    </row>
    <row r="33" spans="1:16" x14ac:dyDescent="0.2">
      <c r="C33" s="1" t="s">
        <v>3</v>
      </c>
      <c r="D33" s="11">
        <v>155</v>
      </c>
      <c r="E33" s="11">
        <v>594</v>
      </c>
      <c r="F33" s="11">
        <v>2100</v>
      </c>
      <c r="G33" s="11">
        <v>308</v>
      </c>
      <c r="H33" s="11">
        <v>60</v>
      </c>
    </row>
    <row r="34" spans="1:16" x14ac:dyDescent="0.2">
      <c r="A34" s="19"/>
      <c r="B34" s="19"/>
      <c r="C34" s="1" t="s">
        <v>4</v>
      </c>
      <c r="D34" s="11">
        <v>42</v>
      </c>
      <c r="E34" s="11">
        <v>0</v>
      </c>
      <c r="F34" s="11">
        <v>0</v>
      </c>
      <c r="G34" s="11">
        <v>2700</v>
      </c>
      <c r="H34" s="11">
        <v>0</v>
      </c>
    </row>
    <row r="35" spans="1:16" x14ac:dyDescent="0.2">
      <c r="C35" s="1" t="s">
        <v>5</v>
      </c>
      <c r="D35" s="11">
        <v>0</v>
      </c>
      <c r="E35" s="11">
        <v>0</v>
      </c>
      <c r="F35" s="11">
        <v>0</v>
      </c>
      <c r="G35" s="11"/>
      <c r="H35" s="11">
        <v>0</v>
      </c>
    </row>
    <row r="36" spans="1:16" x14ac:dyDescent="0.2">
      <c r="C36" s="1" t="s">
        <v>8</v>
      </c>
      <c r="D36" s="11">
        <v>675</v>
      </c>
      <c r="E36" s="11">
        <v>78</v>
      </c>
      <c r="F36" s="11"/>
      <c r="G36" s="11">
        <v>1314</v>
      </c>
      <c r="H36" s="11">
        <v>382</v>
      </c>
    </row>
    <row r="37" spans="1:16" x14ac:dyDescent="0.2">
      <c r="C37" s="15" t="s">
        <v>9</v>
      </c>
      <c r="D37" s="33">
        <v>2549.875</v>
      </c>
      <c r="E37" s="33">
        <v>929</v>
      </c>
      <c r="F37" s="33">
        <v>700</v>
      </c>
      <c r="G37" s="33">
        <v>1702</v>
      </c>
      <c r="H37" s="33">
        <v>1093</v>
      </c>
    </row>
    <row r="38" spans="1:16" x14ac:dyDescent="0.2">
      <c r="D38" s="20"/>
      <c r="E38" s="20"/>
      <c r="F38" s="20"/>
      <c r="G38" s="20"/>
      <c r="H38" s="20"/>
    </row>
    <row r="39" spans="1:16" x14ac:dyDescent="0.2">
      <c r="C39" s="12" t="s">
        <v>12</v>
      </c>
    </row>
    <row r="40" spans="1:16" x14ac:dyDescent="0.2">
      <c r="D40" s="21"/>
      <c r="E40" s="21"/>
      <c r="F40" s="21"/>
      <c r="G40" s="21"/>
    </row>
    <row r="41" spans="1:16" x14ac:dyDescent="0.2">
      <c r="D41" s="21"/>
      <c r="E41" s="21"/>
      <c r="F41" s="21"/>
    </row>
    <row r="42" spans="1:16" x14ac:dyDescent="0.2">
      <c r="D42" s="21"/>
      <c r="E42" s="21"/>
      <c r="F42" s="21"/>
    </row>
    <row r="43" spans="1:16" x14ac:dyDescent="0.2">
      <c r="D43" s="21"/>
      <c r="E43" s="21"/>
      <c r="F43" s="21"/>
    </row>
    <row r="44" spans="1:16" x14ac:dyDescent="0.2">
      <c r="D44" s="21"/>
      <c r="E44" s="21"/>
      <c r="F44" s="21"/>
    </row>
    <row r="45" spans="1:16" x14ac:dyDescent="0.2">
      <c r="D45" s="21"/>
      <c r="E45" s="21"/>
      <c r="F45" s="21"/>
    </row>
    <row r="46" spans="1:16" ht="15" x14ac:dyDescent="0.25"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ht="15" x14ac:dyDescent="0.25">
      <c r="D47" s="11"/>
      <c r="E47" s="11"/>
      <c r="F47" s="11"/>
      <c r="I47" s="36"/>
      <c r="J47" s="36"/>
      <c r="K47" s="36"/>
      <c r="L47" s="36"/>
      <c r="M47" s="36"/>
      <c r="N47" s="36"/>
      <c r="O47" s="37"/>
      <c r="P47" s="37"/>
    </row>
    <row r="48" spans="1:16" ht="15" x14ac:dyDescent="0.25">
      <c r="D48" s="11"/>
      <c r="E48" s="11"/>
      <c r="F48" s="11"/>
      <c r="I48" s="38"/>
      <c r="J48" s="38"/>
      <c r="K48" s="38"/>
      <c r="L48" s="39"/>
      <c r="M48" s="39"/>
      <c r="N48" s="39"/>
      <c r="O48" s="37"/>
      <c r="P48" s="37"/>
    </row>
    <row r="49" spans="1:10" x14ac:dyDescent="0.2">
      <c r="D49" s="11"/>
      <c r="E49" s="11"/>
      <c r="F49" s="11"/>
      <c r="G49" s="11"/>
      <c r="H49" s="11"/>
      <c r="I49" s="11"/>
      <c r="J49" s="11"/>
    </row>
    <row r="50" spans="1:10" x14ac:dyDescent="0.2">
      <c r="D50" s="11"/>
      <c r="E50" s="11"/>
      <c r="F50" s="11"/>
      <c r="G50" s="11"/>
      <c r="H50" s="11"/>
      <c r="I50" s="11"/>
      <c r="J50" s="11"/>
    </row>
    <row r="51" spans="1:10" x14ac:dyDescent="0.2">
      <c r="D51" s="11"/>
      <c r="E51" s="11"/>
      <c r="F51" s="11"/>
      <c r="G51" s="11"/>
      <c r="H51" s="11"/>
      <c r="I51" s="11"/>
      <c r="J51" s="11"/>
    </row>
    <row r="52" spans="1:10" x14ac:dyDescent="0.2">
      <c r="D52" s="11"/>
      <c r="E52" s="11"/>
      <c r="F52" s="11"/>
      <c r="G52" s="11"/>
      <c r="H52" s="11"/>
      <c r="I52" s="11"/>
      <c r="J52" s="11"/>
    </row>
    <row r="53" spans="1:10" x14ac:dyDescent="0.2">
      <c r="D53" s="11"/>
      <c r="E53" s="11"/>
      <c r="F53" s="11"/>
      <c r="G53" s="11"/>
      <c r="H53" s="11"/>
      <c r="I53" s="11"/>
      <c r="J53" s="11"/>
    </row>
    <row r="54" spans="1:10" x14ac:dyDescent="0.2">
      <c r="D54" s="11"/>
      <c r="E54" s="11"/>
      <c r="F54" s="11"/>
      <c r="G54" s="11"/>
      <c r="H54" s="11"/>
      <c r="I54" s="11"/>
      <c r="J54" s="11"/>
    </row>
    <row r="55" spans="1:10" x14ac:dyDescent="0.2">
      <c r="D55" s="11"/>
      <c r="E55" s="11"/>
      <c r="F55" s="11"/>
      <c r="G55" s="11"/>
      <c r="H55" s="11"/>
      <c r="I55" s="11"/>
      <c r="J55" s="11"/>
    </row>
    <row r="56" spans="1:10" x14ac:dyDescent="0.2">
      <c r="D56" s="23"/>
      <c r="E56" s="23"/>
      <c r="F56" s="23"/>
      <c r="G56" s="23"/>
      <c r="H56" s="23"/>
      <c r="I56" s="23"/>
    </row>
    <row r="57" spans="1:10" x14ac:dyDescent="0.2">
      <c r="A57" s="24"/>
      <c r="B57" s="24"/>
      <c r="C57" s="24"/>
      <c r="D57" s="20"/>
      <c r="E57" s="20"/>
      <c r="F57" s="20"/>
      <c r="G57" s="25"/>
      <c r="H57" s="25"/>
      <c r="I57" s="40"/>
    </row>
    <row r="58" spans="1:10" ht="15" x14ac:dyDescent="0.25">
      <c r="A58" s="41"/>
      <c r="B58" s="41"/>
      <c r="C58" s="41"/>
      <c r="D58" s="41"/>
      <c r="E58" s="41"/>
      <c r="F58" s="41"/>
      <c r="G58" s="25"/>
      <c r="H58" s="25"/>
      <c r="I58" s="40"/>
    </row>
    <row r="59" spans="1:10" ht="9" customHeight="1" x14ac:dyDescent="0.2">
      <c r="A59" s="26"/>
      <c r="B59" s="26"/>
      <c r="C59" s="26"/>
      <c r="D59" s="20"/>
      <c r="E59" s="20"/>
      <c r="F59" s="20"/>
      <c r="G59" s="25"/>
      <c r="H59" s="25"/>
      <c r="I59" s="40"/>
    </row>
    <row r="60" spans="1:10" x14ac:dyDescent="0.2">
      <c r="D60" s="20"/>
      <c r="E60" s="20"/>
      <c r="F60" s="20"/>
      <c r="G60" s="25"/>
      <c r="H60" s="25"/>
      <c r="I60" s="40"/>
    </row>
    <row r="61" spans="1:10" x14ac:dyDescent="0.2">
      <c r="D61" s="20"/>
      <c r="E61" s="20"/>
      <c r="F61" s="20"/>
      <c r="G61" s="25"/>
      <c r="H61" s="25"/>
      <c r="I61" s="40"/>
    </row>
    <row r="62" spans="1:10" x14ac:dyDescent="0.2">
      <c r="D62" s="20"/>
      <c r="E62" s="20"/>
      <c r="F62" s="20"/>
      <c r="G62" s="25"/>
      <c r="H62" s="25"/>
      <c r="I62" s="40"/>
    </row>
    <row r="63" spans="1:10" x14ac:dyDescent="0.2">
      <c r="D63" s="20"/>
      <c r="E63" s="20"/>
      <c r="F63" s="20"/>
      <c r="G63" s="25"/>
      <c r="H63" s="25"/>
      <c r="I63" s="40"/>
    </row>
  </sheetData>
  <mergeCells count="4">
    <mergeCell ref="A8:A9"/>
    <mergeCell ref="A23:A24"/>
    <mergeCell ref="C8:H9"/>
    <mergeCell ref="C23:H24"/>
  </mergeCells>
  <pageMargins left="0.7" right="0.7" top="0.75" bottom="0.75" header="0.3" footer="0.3"/>
  <pageSetup scale="95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2</xdr:col>
                <xdr:colOff>9525</xdr:colOff>
                <xdr:row>3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62"/>
  <sheetViews>
    <sheetView zoomScaleNormal="100" zoomScaleSheetLayoutView="100" workbookViewId="0">
      <selection activeCell="C2" sqref="C2"/>
    </sheetView>
  </sheetViews>
  <sheetFormatPr defaultColWidth="12.28515625" defaultRowHeight="12.75" x14ac:dyDescent="0.2"/>
  <cols>
    <col min="1" max="1" width="7.85546875" style="1" customWidth="1"/>
    <col min="2" max="2" width="14.7109375" style="1" customWidth="1"/>
    <col min="3" max="3" width="23.140625" style="1" customWidth="1"/>
    <col min="4" max="5" width="9.7109375" style="1" customWidth="1"/>
    <col min="6" max="246" width="12.28515625" style="1"/>
    <col min="247" max="247" width="4.42578125" style="1" customWidth="1"/>
    <col min="248" max="248" width="23.140625" style="1" customWidth="1"/>
    <col min="249" max="253" width="12.28515625" style="1" customWidth="1"/>
    <col min="254" max="254" width="4.42578125" style="1" customWidth="1"/>
    <col min="255" max="502" width="12.28515625" style="1"/>
    <col min="503" max="503" width="4.42578125" style="1" customWidth="1"/>
    <col min="504" max="504" width="23.140625" style="1" customWidth="1"/>
    <col min="505" max="509" width="12.28515625" style="1" customWidth="1"/>
    <col min="510" max="510" width="4.42578125" style="1" customWidth="1"/>
    <col min="511" max="758" width="12.28515625" style="1"/>
    <col min="759" max="759" width="4.42578125" style="1" customWidth="1"/>
    <col min="760" max="760" width="23.140625" style="1" customWidth="1"/>
    <col min="761" max="765" width="12.28515625" style="1" customWidth="1"/>
    <col min="766" max="766" width="4.42578125" style="1" customWidth="1"/>
    <col min="767" max="1014" width="12.28515625" style="1"/>
    <col min="1015" max="1015" width="4.42578125" style="1" customWidth="1"/>
    <col min="1016" max="1016" width="23.140625" style="1" customWidth="1"/>
    <col min="1017" max="1021" width="12.28515625" style="1" customWidth="1"/>
    <col min="1022" max="1022" width="4.42578125" style="1" customWidth="1"/>
    <col min="1023" max="1270" width="12.28515625" style="1"/>
    <col min="1271" max="1271" width="4.42578125" style="1" customWidth="1"/>
    <col min="1272" max="1272" width="23.140625" style="1" customWidth="1"/>
    <col min="1273" max="1277" width="12.28515625" style="1" customWidth="1"/>
    <col min="1278" max="1278" width="4.42578125" style="1" customWidth="1"/>
    <col min="1279" max="1526" width="12.28515625" style="1"/>
    <col min="1527" max="1527" width="4.42578125" style="1" customWidth="1"/>
    <col min="1528" max="1528" width="23.140625" style="1" customWidth="1"/>
    <col min="1529" max="1533" width="12.28515625" style="1" customWidth="1"/>
    <col min="1534" max="1534" width="4.42578125" style="1" customWidth="1"/>
    <col min="1535" max="1782" width="12.28515625" style="1"/>
    <col min="1783" max="1783" width="4.42578125" style="1" customWidth="1"/>
    <col min="1784" max="1784" width="23.140625" style="1" customWidth="1"/>
    <col min="1785" max="1789" width="12.28515625" style="1" customWidth="1"/>
    <col min="1790" max="1790" width="4.42578125" style="1" customWidth="1"/>
    <col min="1791" max="2038" width="12.28515625" style="1"/>
    <col min="2039" max="2039" width="4.42578125" style="1" customWidth="1"/>
    <col min="2040" max="2040" width="23.140625" style="1" customWidth="1"/>
    <col min="2041" max="2045" width="12.28515625" style="1" customWidth="1"/>
    <col min="2046" max="2046" width="4.42578125" style="1" customWidth="1"/>
    <col min="2047" max="2294" width="12.28515625" style="1"/>
    <col min="2295" max="2295" width="4.42578125" style="1" customWidth="1"/>
    <col min="2296" max="2296" width="23.140625" style="1" customWidth="1"/>
    <col min="2297" max="2301" width="12.28515625" style="1" customWidth="1"/>
    <col min="2302" max="2302" width="4.42578125" style="1" customWidth="1"/>
    <col min="2303" max="2550" width="12.28515625" style="1"/>
    <col min="2551" max="2551" width="4.42578125" style="1" customWidth="1"/>
    <col min="2552" max="2552" width="23.140625" style="1" customWidth="1"/>
    <col min="2553" max="2557" width="12.28515625" style="1" customWidth="1"/>
    <col min="2558" max="2558" width="4.42578125" style="1" customWidth="1"/>
    <col min="2559" max="2806" width="12.28515625" style="1"/>
    <col min="2807" max="2807" width="4.42578125" style="1" customWidth="1"/>
    <col min="2808" max="2808" width="23.140625" style="1" customWidth="1"/>
    <col min="2809" max="2813" width="12.28515625" style="1" customWidth="1"/>
    <col min="2814" max="2814" width="4.42578125" style="1" customWidth="1"/>
    <col min="2815" max="3062" width="12.28515625" style="1"/>
    <col min="3063" max="3063" width="4.42578125" style="1" customWidth="1"/>
    <col min="3064" max="3064" width="23.140625" style="1" customWidth="1"/>
    <col min="3065" max="3069" width="12.28515625" style="1" customWidth="1"/>
    <col min="3070" max="3070" width="4.42578125" style="1" customWidth="1"/>
    <col min="3071" max="3318" width="12.28515625" style="1"/>
    <col min="3319" max="3319" width="4.42578125" style="1" customWidth="1"/>
    <col min="3320" max="3320" width="23.140625" style="1" customWidth="1"/>
    <col min="3321" max="3325" width="12.28515625" style="1" customWidth="1"/>
    <col min="3326" max="3326" width="4.42578125" style="1" customWidth="1"/>
    <col min="3327" max="3574" width="12.28515625" style="1"/>
    <col min="3575" max="3575" width="4.42578125" style="1" customWidth="1"/>
    <col min="3576" max="3576" width="23.140625" style="1" customWidth="1"/>
    <col min="3577" max="3581" width="12.28515625" style="1" customWidth="1"/>
    <col min="3582" max="3582" width="4.42578125" style="1" customWidth="1"/>
    <col min="3583" max="3830" width="12.28515625" style="1"/>
    <col min="3831" max="3831" width="4.42578125" style="1" customWidth="1"/>
    <col min="3832" max="3832" width="23.140625" style="1" customWidth="1"/>
    <col min="3833" max="3837" width="12.28515625" style="1" customWidth="1"/>
    <col min="3838" max="3838" width="4.42578125" style="1" customWidth="1"/>
    <col min="3839" max="4086" width="12.28515625" style="1"/>
    <col min="4087" max="4087" width="4.42578125" style="1" customWidth="1"/>
    <col min="4088" max="4088" width="23.140625" style="1" customWidth="1"/>
    <col min="4089" max="4093" width="12.28515625" style="1" customWidth="1"/>
    <col min="4094" max="4094" width="4.42578125" style="1" customWidth="1"/>
    <col min="4095" max="4342" width="12.28515625" style="1"/>
    <col min="4343" max="4343" width="4.42578125" style="1" customWidth="1"/>
    <col min="4344" max="4344" width="23.140625" style="1" customWidth="1"/>
    <col min="4345" max="4349" width="12.28515625" style="1" customWidth="1"/>
    <col min="4350" max="4350" width="4.42578125" style="1" customWidth="1"/>
    <col min="4351" max="4598" width="12.28515625" style="1"/>
    <col min="4599" max="4599" width="4.42578125" style="1" customWidth="1"/>
    <col min="4600" max="4600" width="23.140625" style="1" customWidth="1"/>
    <col min="4601" max="4605" width="12.28515625" style="1" customWidth="1"/>
    <col min="4606" max="4606" width="4.42578125" style="1" customWidth="1"/>
    <col min="4607" max="4854" width="12.28515625" style="1"/>
    <col min="4855" max="4855" width="4.42578125" style="1" customWidth="1"/>
    <col min="4856" max="4856" width="23.140625" style="1" customWidth="1"/>
    <col min="4857" max="4861" width="12.28515625" style="1" customWidth="1"/>
    <col min="4862" max="4862" width="4.42578125" style="1" customWidth="1"/>
    <col min="4863" max="5110" width="12.28515625" style="1"/>
    <col min="5111" max="5111" width="4.42578125" style="1" customWidth="1"/>
    <col min="5112" max="5112" width="23.140625" style="1" customWidth="1"/>
    <col min="5113" max="5117" width="12.28515625" style="1" customWidth="1"/>
    <col min="5118" max="5118" width="4.42578125" style="1" customWidth="1"/>
    <col min="5119" max="5366" width="12.28515625" style="1"/>
    <col min="5367" max="5367" width="4.42578125" style="1" customWidth="1"/>
    <col min="5368" max="5368" width="23.140625" style="1" customWidth="1"/>
    <col min="5369" max="5373" width="12.28515625" style="1" customWidth="1"/>
    <col min="5374" max="5374" width="4.42578125" style="1" customWidth="1"/>
    <col min="5375" max="5622" width="12.28515625" style="1"/>
    <col min="5623" max="5623" width="4.42578125" style="1" customWidth="1"/>
    <col min="5624" max="5624" width="23.140625" style="1" customWidth="1"/>
    <col min="5625" max="5629" width="12.28515625" style="1" customWidth="1"/>
    <col min="5630" max="5630" width="4.42578125" style="1" customWidth="1"/>
    <col min="5631" max="5878" width="12.28515625" style="1"/>
    <col min="5879" max="5879" width="4.42578125" style="1" customWidth="1"/>
    <col min="5880" max="5880" width="23.140625" style="1" customWidth="1"/>
    <col min="5881" max="5885" width="12.28515625" style="1" customWidth="1"/>
    <col min="5886" max="5886" width="4.42578125" style="1" customWidth="1"/>
    <col min="5887" max="6134" width="12.28515625" style="1"/>
    <col min="6135" max="6135" width="4.42578125" style="1" customWidth="1"/>
    <col min="6136" max="6136" width="23.140625" style="1" customWidth="1"/>
    <col min="6137" max="6141" width="12.28515625" style="1" customWidth="1"/>
    <col min="6142" max="6142" width="4.42578125" style="1" customWidth="1"/>
    <col min="6143" max="6390" width="12.28515625" style="1"/>
    <col min="6391" max="6391" width="4.42578125" style="1" customWidth="1"/>
    <col min="6392" max="6392" width="23.140625" style="1" customWidth="1"/>
    <col min="6393" max="6397" width="12.28515625" style="1" customWidth="1"/>
    <col min="6398" max="6398" width="4.42578125" style="1" customWidth="1"/>
    <col min="6399" max="6646" width="12.28515625" style="1"/>
    <col min="6647" max="6647" width="4.42578125" style="1" customWidth="1"/>
    <col min="6648" max="6648" width="23.140625" style="1" customWidth="1"/>
    <col min="6649" max="6653" width="12.28515625" style="1" customWidth="1"/>
    <col min="6654" max="6654" width="4.42578125" style="1" customWidth="1"/>
    <col min="6655" max="6902" width="12.28515625" style="1"/>
    <col min="6903" max="6903" width="4.42578125" style="1" customWidth="1"/>
    <col min="6904" max="6904" width="23.140625" style="1" customWidth="1"/>
    <col min="6905" max="6909" width="12.28515625" style="1" customWidth="1"/>
    <col min="6910" max="6910" width="4.42578125" style="1" customWidth="1"/>
    <col min="6911" max="7158" width="12.28515625" style="1"/>
    <col min="7159" max="7159" width="4.42578125" style="1" customWidth="1"/>
    <col min="7160" max="7160" width="23.140625" style="1" customWidth="1"/>
    <col min="7161" max="7165" width="12.28515625" style="1" customWidth="1"/>
    <col min="7166" max="7166" width="4.42578125" style="1" customWidth="1"/>
    <col min="7167" max="7414" width="12.28515625" style="1"/>
    <col min="7415" max="7415" width="4.42578125" style="1" customWidth="1"/>
    <col min="7416" max="7416" width="23.140625" style="1" customWidth="1"/>
    <col min="7417" max="7421" width="12.28515625" style="1" customWidth="1"/>
    <col min="7422" max="7422" width="4.42578125" style="1" customWidth="1"/>
    <col min="7423" max="7670" width="12.28515625" style="1"/>
    <col min="7671" max="7671" width="4.42578125" style="1" customWidth="1"/>
    <col min="7672" max="7672" width="23.140625" style="1" customWidth="1"/>
    <col min="7673" max="7677" width="12.28515625" style="1" customWidth="1"/>
    <col min="7678" max="7678" width="4.42578125" style="1" customWidth="1"/>
    <col min="7679" max="7926" width="12.28515625" style="1"/>
    <col min="7927" max="7927" width="4.42578125" style="1" customWidth="1"/>
    <col min="7928" max="7928" width="23.140625" style="1" customWidth="1"/>
    <col min="7929" max="7933" width="12.28515625" style="1" customWidth="1"/>
    <col min="7934" max="7934" width="4.42578125" style="1" customWidth="1"/>
    <col min="7935" max="8182" width="12.28515625" style="1"/>
    <col min="8183" max="8183" width="4.42578125" style="1" customWidth="1"/>
    <col min="8184" max="8184" width="23.140625" style="1" customWidth="1"/>
    <col min="8185" max="8189" width="12.28515625" style="1" customWidth="1"/>
    <col min="8190" max="8190" width="4.42578125" style="1" customWidth="1"/>
    <col min="8191" max="8438" width="12.28515625" style="1"/>
    <col min="8439" max="8439" width="4.42578125" style="1" customWidth="1"/>
    <col min="8440" max="8440" width="23.140625" style="1" customWidth="1"/>
    <col min="8441" max="8445" width="12.28515625" style="1" customWidth="1"/>
    <col min="8446" max="8446" width="4.42578125" style="1" customWidth="1"/>
    <col min="8447" max="8694" width="12.28515625" style="1"/>
    <col min="8695" max="8695" width="4.42578125" style="1" customWidth="1"/>
    <col min="8696" max="8696" width="23.140625" style="1" customWidth="1"/>
    <col min="8697" max="8701" width="12.28515625" style="1" customWidth="1"/>
    <col min="8702" max="8702" width="4.42578125" style="1" customWidth="1"/>
    <col min="8703" max="8950" width="12.28515625" style="1"/>
    <col min="8951" max="8951" width="4.42578125" style="1" customWidth="1"/>
    <col min="8952" max="8952" width="23.140625" style="1" customWidth="1"/>
    <col min="8953" max="8957" width="12.28515625" style="1" customWidth="1"/>
    <col min="8958" max="8958" width="4.42578125" style="1" customWidth="1"/>
    <col min="8959" max="9206" width="12.28515625" style="1"/>
    <col min="9207" max="9207" width="4.42578125" style="1" customWidth="1"/>
    <col min="9208" max="9208" width="23.140625" style="1" customWidth="1"/>
    <col min="9209" max="9213" width="12.28515625" style="1" customWidth="1"/>
    <col min="9214" max="9214" width="4.42578125" style="1" customWidth="1"/>
    <col min="9215" max="9462" width="12.28515625" style="1"/>
    <col min="9463" max="9463" width="4.42578125" style="1" customWidth="1"/>
    <col min="9464" max="9464" width="23.140625" style="1" customWidth="1"/>
    <col min="9465" max="9469" width="12.28515625" style="1" customWidth="1"/>
    <col min="9470" max="9470" width="4.42578125" style="1" customWidth="1"/>
    <col min="9471" max="9718" width="12.28515625" style="1"/>
    <col min="9719" max="9719" width="4.42578125" style="1" customWidth="1"/>
    <col min="9720" max="9720" width="23.140625" style="1" customWidth="1"/>
    <col min="9721" max="9725" width="12.28515625" style="1" customWidth="1"/>
    <col min="9726" max="9726" width="4.42578125" style="1" customWidth="1"/>
    <col min="9727" max="9974" width="12.28515625" style="1"/>
    <col min="9975" max="9975" width="4.42578125" style="1" customWidth="1"/>
    <col min="9976" max="9976" width="23.140625" style="1" customWidth="1"/>
    <col min="9977" max="9981" width="12.28515625" style="1" customWidth="1"/>
    <col min="9982" max="9982" width="4.42578125" style="1" customWidth="1"/>
    <col min="9983" max="10230" width="12.28515625" style="1"/>
    <col min="10231" max="10231" width="4.42578125" style="1" customWidth="1"/>
    <col min="10232" max="10232" width="23.140625" style="1" customWidth="1"/>
    <col min="10233" max="10237" width="12.28515625" style="1" customWidth="1"/>
    <col min="10238" max="10238" width="4.42578125" style="1" customWidth="1"/>
    <col min="10239" max="10486" width="12.28515625" style="1"/>
    <col min="10487" max="10487" width="4.42578125" style="1" customWidth="1"/>
    <col min="10488" max="10488" width="23.140625" style="1" customWidth="1"/>
    <col min="10489" max="10493" width="12.28515625" style="1" customWidth="1"/>
    <col min="10494" max="10494" width="4.42578125" style="1" customWidth="1"/>
    <col min="10495" max="10742" width="12.28515625" style="1"/>
    <col min="10743" max="10743" width="4.42578125" style="1" customWidth="1"/>
    <col min="10744" max="10744" width="23.140625" style="1" customWidth="1"/>
    <col min="10745" max="10749" width="12.28515625" style="1" customWidth="1"/>
    <col min="10750" max="10750" width="4.42578125" style="1" customWidth="1"/>
    <col min="10751" max="10998" width="12.28515625" style="1"/>
    <col min="10999" max="10999" width="4.42578125" style="1" customWidth="1"/>
    <col min="11000" max="11000" width="23.140625" style="1" customWidth="1"/>
    <col min="11001" max="11005" width="12.28515625" style="1" customWidth="1"/>
    <col min="11006" max="11006" width="4.42578125" style="1" customWidth="1"/>
    <col min="11007" max="11254" width="12.28515625" style="1"/>
    <col min="11255" max="11255" width="4.42578125" style="1" customWidth="1"/>
    <col min="11256" max="11256" width="23.140625" style="1" customWidth="1"/>
    <col min="11257" max="11261" width="12.28515625" style="1" customWidth="1"/>
    <col min="11262" max="11262" width="4.42578125" style="1" customWidth="1"/>
    <col min="11263" max="11510" width="12.28515625" style="1"/>
    <col min="11511" max="11511" width="4.42578125" style="1" customWidth="1"/>
    <col min="11512" max="11512" width="23.140625" style="1" customWidth="1"/>
    <col min="11513" max="11517" width="12.28515625" style="1" customWidth="1"/>
    <col min="11518" max="11518" width="4.42578125" style="1" customWidth="1"/>
    <col min="11519" max="11766" width="12.28515625" style="1"/>
    <col min="11767" max="11767" width="4.42578125" style="1" customWidth="1"/>
    <col min="11768" max="11768" width="23.140625" style="1" customWidth="1"/>
    <col min="11769" max="11773" width="12.28515625" style="1" customWidth="1"/>
    <col min="11774" max="11774" width="4.42578125" style="1" customWidth="1"/>
    <col min="11775" max="12022" width="12.28515625" style="1"/>
    <col min="12023" max="12023" width="4.42578125" style="1" customWidth="1"/>
    <col min="12024" max="12024" width="23.140625" style="1" customWidth="1"/>
    <col min="12025" max="12029" width="12.28515625" style="1" customWidth="1"/>
    <col min="12030" max="12030" width="4.42578125" style="1" customWidth="1"/>
    <col min="12031" max="12278" width="12.28515625" style="1"/>
    <col min="12279" max="12279" width="4.42578125" style="1" customWidth="1"/>
    <col min="12280" max="12280" width="23.140625" style="1" customWidth="1"/>
    <col min="12281" max="12285" width="12.28515625" style="1" customWidth="1"/>
    <col min="12286" max="12286" width="4.42578125" style="1" customWidth="1"/>
    <col min="12287" max="12534" width="12.28515625" style="1"/>
    <col min="12535" max="12535" width="4.42578125" style="1" customWidth="1"/>
    <col min="12536" max="12536" width="23.140625" style="1" customWidth="1"/>
    <col min="12537" max="12541" width="12.28515625" style="1" customWidth="1"/>
    <col min="12542" max="12542" width="4.42578125" style="1" customWidth="1"/>
    <col min="12543" max="12790" width="12.28515625" style="1"/>
    <col min="12791" max="12791" width="4.42578125" style="1" customWidth="1"/>
    <col min="12792" max="12792" width="23.140625" style="1" customWidth="1"/>
    <col min="12793" max="12797" width="12.28515625" style="1" customWidth="1"/>
    <col min="12798" max="12798" width="4.42578125" style="1" customWidth="1"/>
    <col min="12799" max="13046" width="12.28515625" style="1"/>
    <col min="13047" max="13047" width="4.42578125" style="1" customWidth="1"/>
    <col min="13048" max="13048" width="23.140625" style="1" customWidth="1"/>
    <col min="13049" max="13053" width="12.28515625" style="1" customWidth="1"/>
    <col min="13054" max="13054" width="4.42578125" style="1" customWidth="1"/>
    <col min="13055" max="13302" width="12.28515625" style="1"/>
    <col min="13303" max="13303" width="4.42578125" style="1" customWidth="1"/>
    <col min="13304" max="13304" width="23.140625" style="1" customWidth="1"/>
    <col min="13305" max="13309" width="12.28515625" style="1" customWidth="1"/>
    <col min="13310" max="13310" width="4.42578125" style="1" customWidth="1"/>
    <col min="13311" max="13558" width="12.28515625" style="1"/>
    <col min="13559" max="13559" width="4.42578125" style="1" customWidth="1"/>
    <col min="13560" max="13560" width="23.140625" style="1" customWidth="1"/>
    <col min="13561" max="13565" width="12.28515625" style="1" customWidth="1"/>
    <col min="13566" max="13566" width="4.42578125" style="1" customWidth="1"/>
    <col min="13567" max="13814" width="12.28515625" style="1"/>
    <col min="13815" max="13815" width="4.42578125" style="1" customWidth="1"/>
    <col min="13816" max="13816" width="23.140625" style="1" customWidth="1"/>
    <col min="13817" max="13821" width="12.28515625" style="1" customWidth="1"/>
    <col min="13822" max="13822" width="4.42578125" style="1" customWidth="1"/>
    <col min="13823" max="14070" width="12.28515625" style="1"/>
    <col min="14071" max="14071" width="4.42578125" style="1" customWidth="1"/>
    <col min="14072" max="14072" width="23.140625" style="1" customWidth="1"/>
    <col min="14073" max="14077" width="12.28515625" style="1" customWidth="1"/>
    <col min="14078" max="14078" width="4.42578125" style="1" customWidth="1"/>
    <col min="14079" max="14326" width="12.28515625" style="1"/>
    <col min="14327" max="14327" width="4.42578125" style="1" customWidth="1"/>
    <col min="14328" max="14328" width="23.140625" style="1" customWidth="1"/>
    <col min="14329" max="14333" width="12.28515625" style="1" customWidth="1"/>
    <col min="14334" max="14334" width="4.42578125" style="1" customWidth="1"/>
    <col min="14335" max="14582" width="12.28515625" style="1"/>
    <col min="14583" max="14583" width="4.42578125" style="1" customWidth="1"/>
    <col min="14584" max="14584" width="23.140625" style="1" customWidth="1"/>
    <col min="14585" max="14589" width="12.28515625" style="1" customWidth="1"/>
    <col min="14590" max="14590" width="4.42578125" style="1" customWidth="1"/>
    <col min="14591" max="14838" width="12.28515625" style="1"/>
    <col min="14839" max="14839" width="4.42578125" style="1" customWidth="1"/>
    <col min="14840" max="14840" width="23.140625" style="1" customWidth="1"/>
    <col min="14841" max="14845" width="12.28515625" style="1" customWidth="1"/>
    <col min="14846" max="14846" width="4.42578125" style="1" customWidth="1"/>
    <col min="14847" max="15094" width="12.28515625" style="1"/>
    <col min="15095" max="15095" width="4.42578125" style="1" customWidth="1"/>
    <col min="15096" max="15096" width="23.140625" style="1" customWidth="1"/>
    <col min="15097" max="15101" width="12.28515625" style="1" customWidth="1"/>
    <col min="15102" max="15102" width="4.42578125" style="1" customWidth="1"/>
    <col min="15103" max="15350" width="12.28515625" style="1"/>
    <col min="15351" max="15351" width="4.42578125" style="1" customWidth="1"/>
    <col min="15352" max="15352" width="23.140625" style="1" customWidth="1"/>
    <col min="15353" max="15357" width="12.28515625" style="1" customWidth="1"/>
    <col min="15358" max="15358" width="4.42578125" style="1" customWidth="1"/>
    <col min="15359" max="15606" width="12.28515625" style="1"/>
    <col min="15607" max="15607" width="4.42578125" style="1" customWidth="1"/>
    <col min="15608" max="15608" width="23.140625" style="1" customWidth="1"/>
    <col min="15609" max="15613" width="12.28515625" style="1" customWidth="1"/>
    <col min="15614" max="15614" width="4.42578125" style="1" customWidth="1"/>
    <col min="15615" max="15862" width="12.28515625" style="1"/>
    <col min="15863" max="15863" width="4.42578125" style="1" customWidth="1"/>
    <col min="15864" max="15864" width="23.140625" style="1" customWidth="1"/>
    <col min="15865" max="15869" width="12.28515625" style="1" customWidth="1"/>
    <col min="15870" max="15870" width="4.42578125" style="1" customWidth="1"/>
    <col min="15871" max="16118" width="12.28515625" style="1"/>
    <col min="16119" max="16119" width="4.42578125" style="1" customWidth="1"/>
    <col min="16120" max="16120" width="23.140625" style="1" customWidth="1"/>
    <col min="16121" max="16125" width="12.28515625" style="1" customWidth="1"/>
    <col min="16126" max="16126" width="4.42578125" style="1" customWidth="1"/>
    <col min="16127" max="16384" width="12.28515625" style="1"/>
  </cols>
  <sheetData>
    <row r="1" spans="2:33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4" spans="2:33" x14ac:dyDescent="0.2">
      <c r="H4" s="28" t="s">
        <v>39</v>
      </c>
    </row>
    <row r="5" spans="2:33" ht="9" customHeight="1" x14ac:dyDescent="0.2"/>
    <row r="8" spans="2:33" ht="12.75" customHeight="1" x14ac:dyDescent="0.2">
      <c r="C8" s="59" t="s">
        <v>43</v>
      </c>
      <c r="D8" s="59"/>
      <c r="E8" s="59"/>
      <c r="F8" s="59"/>
      <c r="G8" s="59"/>
      <c r="H8" s="59"/>
    </row>
    <row r="9" spans="2:33" ht="12.75" customHeight="1" x14ac:dyDescent="0.2">
      <c r="B9" s="4" t="s">
        <v>17</v>
      </c>
      <c r="C9" s="59"/>
      <c r="D9" s="59"/>
      <c r="E9" s="59"/>
      <c r="F9" s="59"/>
      <c r="G9" s="59"/>
      <c r="H9" s="59"/>
    </row>
    <row r="10" spans="2:33" ht="12.75" customHeight="1" x14ac:dyDescent="0.2">
      <c r="C10" s="4"/>
    </row>
    <row r="11" spans="2:33" x14ac:dyDescent="0.2">
      <c r="C11" s="6" t="s">
        <v>0</v>
      </c>
      <c r="D11" s="7">
        <v>2013</v>
      </c>
      <c r="E11" s="7">
        <v>2014</v>
      </c>
      <c r="F11" s="7">
        <v>2015</v>
      </c>
      <c r="G11" s="7">
        <v>2016</v>
      </c>
      <c r="H11" s="7">
        <v>2017</v>
      </c>
    </row>
    <row r="12" spans="2:33" x14ac:dyDescent="0.2">
      <c r="C12" s="8"/>
    </row>
    <row r="13" spans="2:33" x14ac:dyDescent="0.2">
      <c r="C13" s="9" t="s">
        <v>1</v>
      </c>
      <c r="D13" s="10">
        <v>645</v>
      </c>
      <c r="E13" s="10">
        <f>SUM(E15:E22)</f>
        <v>539</v>
      </c>
      <c r="F13" s="10">
        <f>SUM(F15:F22)</f>
        <v>736</v>
      </c>
      <c r="G13" s="10">
        <f>SUM(G15:G22)</f>
        <v>804</v>
      </c>
      <c r="H13" s="10">
        <f>SUM(H15:H22)</f>
        <v>879</v>
      </c>
    </row>
    <row r="15" spans="2:33" x14ac:dyDescent="0.2">
      <c r="C15" s="1" t="s">
        <v>30</v>
      </c>
      <c r="D15" s="11">
        <v>290</v>
      </c>
      <c r="E15" s="11">
        <v>252</v>
      </c>
      <c r="F15" s="11">
        <v>223</v>
      </c>
      <c r="G15" s="11">
        <v>236</v>
      </c>
      <c r="H15" s="11">
        <v>255</v>
      </c>
    </row>
    <row r="16" spans="2:33" x14ac:dyDescent="0.2">
      <c r="C16" s="12" t="s">
        <v>2</v>
      </c>
      <c r="D16" s="11">
        <v>46</v>
      </c>
      <c r="E16" s="11">
        <v>45</v>
      </c>
      <c r="F16" s="11">
        <v>65</v>
      </c>
      <c r="G16" s="11">
        <v>49</v>
      </c>
      <c r="H16" s="11">
        <v>81</v>
      </c>
    </row>
    <row r="17" spans="2:8" x14ac:dyDescent="0.2">
      <c r="C17" s="12" t="s">
        <v>37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">
      <c r="C18" s="1" t="s">
        <v>3</v>
      </c>
      <c r="D18" s="11">
        <v>116</v>
      </c>
      <c r="E18" s="11">
        <v>73</v>
      </c>
      <c r="F18" s="11">
        <v>75</v>
      </c>
      <c r="G18" s="11">
        <v>79</v>
      </c>
      <c r="H18" s="11">
        <v>89</v>
      </c>
    </row>
    <row r="19" spans="2:8" x14ac:dyDescent="0.2">
      <c r="C19" s="1" t="s">
        <v>4</v>
      </c>
      <c r="D19" s="11">
        <v>3</v>
      </c>
      <c r="E19" s="11">
        <v>3</v>
      </c>
      <c r="F19" s="11">
        <v>7</v>
      </c>
      <c r="G19" s="11">
        <v>6</v>
      </c>
      <c r="H19" s="11">
        <v>5</v>
      </c>
    </row>
    <row r="20" spans="2:8" x14ac:dyDescent="0.2">
      <c r="C20" s="13" t="s">
        <v>5</v>
      </c>
      <c r="D20" s="11">
        <v>0</v>
      </c>
      <c r="E20" s="11">
        <v>4</v>
      </c>
      <c r="F20" s="11">
        <v>5</v>
      </c>
      <c r="G20" s="11">
        <v>13</v>
      </c>
      <c r="H20" s="11">
        <v>2</v>
      </c>
    </row>
    <row r="21" spans="2:8" x14ac:dyDescent="0.2">
      <c r="C21" s="5" t="s">
        <v>8</v>
      </c>
      <c r="D21" s="14">
        <v>3</v>
      </c>
      <c r="E21" s="14">
        <v>9</v>
      </c>
      <c r="F21" s="14">
        <v>7</v>
      </c>
      <c r="G21" s="14">
        <v>16</v>
      </c>
      <c r="H21" s="14">
        <v>8</v>
      </c>
    </row>
    <row r="22" spans="2:8" x14ac:dyDescent="0.2">
      <c r="C22" s="15" t="s">
        <v>9</v>
      </c>
      <c r="D22" s="16">
        <v>187</v>
      </c>
      <c r="E22" s="16">
        <v>153</v>
      </c>
      <c r="F22" s="16">
        <v>354</v>
      </c>
      <c r="G22" s="16">
        <v>405</v>
      </c>
      <c r="H22" s="16">
        <v>439</v>
      </c>
    </row>
    <row r="23" spans="2:8" s="5" customFormat="1" x14ac:dyDescent="0.2">
      <c r="C23" s="3"/>
    </row>
    <row r="24" spans="2:8" x14ac:dyDescent="0.2">
      <c r="E24" s="3"/>
      <c r="F24" s="3"/>
    </row>
    <row r="25" spans="2:8" ht="12.75" customHeight="1" x14ac:dyDescent="0.2">
      <c r="B25" s="4" t="s">
        <v>18</v>
      </c>
      <c r="C25" s="62" t="s">
        <v>44</v>
      </c>
      <c r="D25" s="62"/>
      <c r="E25" s="62"/>
      <c r="F25" s="62"/>
      <c r="G25" s="62"/>
      <c r="H25" s="62"/>
    </row>
    <row r="26" spans="2:8" x14ac:dyDescent="0.2">
      <c r="B26" s="4"/>
      <c r="C26" s="62"/>
      <c r="D26" s="62"/>
      <c r="E26" s="62"/>
      <c r="F26" s="62"/>
      <c r="G26" s="62"/>
      <c r="H26" s="62"/>
    </row>
    <row r="27" spans="2:8" x14ac:dyDescent="0.2">
      <c r="D27" s="17"/>
      <c r="E27" s="17"/>
      <c r="F27" s="17"/>
      <c r="G27" s="17"/>
      <c r="H27" s="17" t="s">
        <v>29</v>
      </c>
    </row>
    <row r="28" spans="2:8" x14ac:dyDescent="0.2">
      <c r="C28" s="6" t="s">
        <v>0</v>
      </c>
      <c r="D28" s="7">
        <v>2013</v>
      </c>
      <c r="E28" s="7">
        <v>2014</v>
      </c>
      <c r="F28" s="7">
        <v>2015</v>
      </c>
      <c r="G28" s="7">
        <v>2016</v>
      </c>
      <c r="H28" s="7">
        <v>2017</v>
      </c>
    </row>
    <row r="29" spans="2:8" ht="12.75" customHeight="1" x14ac:dyDescent="0.2">
      <c r="C29" s="8"/>
    </row>
    <row r="30" spans="2:8" ht="13.5" customHeight="1" x14ac:dyDescent="0.2">
      <c r="C30" s="3" t="s">
        <v>1</v>
      </c>
      <c r="D30" s="23">
        <v>181.5</v>
      </c>
      <c r="E30" s="23">
        <f>SUM(E32:E39)</f>
        <v>356.15204109999996</v>
      </c>
      <c r="F30" s="23">
        <f>SUM(F32:F39)</f>
        <v>186.97378800000001</v>
      </c>
      <c r="G30" s="23">
        <f>SUM(G32:G39)</f>
        <v>246.79999999999998</v>
      </c>
      <c r="H30" s="23">
        <f>SUM(H32:H39)</f>
        <v>234.77</v>
      </c>
    </row>
    <row r="31" spans="2:8" x14ac:dyDescent="0.2">
      <c r="E31" s="25"/>
      <c r="F31" s="25"/>
      <c r="G31" s="25"/>
      <c r="H31" s="25"/>
    </row>
    <row r="32" spans="2:8" x14ac:dyDescent="0.2">
      <c r="C32" s="1" t="s">
        <v>30</v>
      </c>
      <c r="D32" s="25">
        <v>86.2</v>
      </c>
      <c r="E32" s="25">
        <f>99.5821794</f>
        <v>99.582179400000001</v>
      </c>
      <c r="F32" s="25">
        <v>96.489800000000002</v>
      </c>
      <c r="G32" s="25">
        <v>84.9</v>
      </c>
      <c r="H32" s="25">
        <v>107.8</v>
      </c>
    </row>
    <row r="33" spans="3:8" x14ac:dyDescent="0.2">
      <c r="C33" s="1" t="s">
        <v>11</v>
      </c>
      <c r="D33" s="25">
        <v>26.9</v>
      </c>
      <c r="E33" s="25">
        <f>72.3082601</f>
        <v>72.308260099999998</v>
      </c>
      <c r="F33" s="25">
        <v>41.557340000000003</v>
      </c>
      <c r="G33" s="25">
        <v>71.099999999999994</v>
      </c>
      <c r="H33" s="25">
        <v>62.5</v>
      </c>
    </row>
    <row r="34" spans="3:8" x14ac:dyDescent="0.2">
      <c r="C34" s="1" t="s">
        <v>37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</row>
    <row r="35" spans="3:8" x14ac:dyDescent="0.2">
      <c r="C35" s="1" t="s">
        <v>3</v>
      </c>
      <c r="D35" s="25">
        <v>44.3</v>
      </c>
      <c r="E35" s="25">
        <f>25.7268016</f>
        <v>25.726801600000002</v>
      </c>
      <c r="F35" s="25">
        <v>26.328868</v>
      </c>
      <c r="G35" s="25">
        <v>40.200000000000003</v>
      </c>
      <c r="H35" s="25">
        <v>41.4</v>
      </c>
    </row>
    <row r="36" spans="3:8" x14ac:dyDescent="0.2">
      <c r="C36" s="1" t="s">
        <v>4</v>
      </c>
      <c r="D36" s="25">
        <v>3.6</v>
      </c>
      <c r="E36" s="25">
        <f>0.1768</f>
        <v>0.17680000000000001</v>
      </c>
      <c r="F36" s="25">
        <v>1.39</v>
      </c>
      <c r="G36" s="25">
        <v>3.9</v>
      </c>
      <c r="H36" s="25">
        <v>3.6</v>
      </c>
    </row>
    <row r="37" spans="3:8" x14ac:dyDescent="0.2">
      <c r="C37" s="1" t="s">
        <v>5</v>
      </c>
      <c r="D37" s="45">
        <v>0</v>
      </c>
      <c r="E37" s="25">
        <v>142.1</v>
      </c>
      <c r="F37" s="25">
        <v>4.5590000000000002</v>
      </c>
      <c r="G37" s="25">
        <v>4.4000000000000004</v>
      </c>
      <c r="H37" s="25">
        <v>2.8</v>
      </c>
    </row>
    <row r="38" spans="3:8" x14ac:dyDescent="0.2">
      <c r="C38" s="1" t="s">
        <v>8</v>
      </c>
      <c r="D38" s="25">
        <v>0.4</v>
      </c>
      <c r="E38" s="25">
        <f>5.858</f>
        <v>5.8579999999999997</v>
      </c>
      <c r="F38" s="25">
        <v>6.34</v>
      </c>
      <c r="G38" s="25">
        <v>11.6</v>
      </c>
      <c r="H38" s="25">
        <v>0.17</v>
      </c>
    </row>
    <row r="39" spans="3:8" x14ac:dyDescent="0.2">
      <c r="C39" s="15" t="s">
        <v>9</v>
      </c>
      <c r="D39" s="46">
        <v>20.100000000000001</v>
      </c>
      <c r="E39" s="46">
        <v>10.4</v>
      </c>
      <c r="F39" s="46">
        <v>10.30878</v>
      </c>
      <c r="G39" s="46">
        <v>30.7</v>
      </c>
      <c r="H39" s="46">
        <v>16.5</v>
      </c>
    </row>
    <row r="40" spans="3:8" x14ac:dyDescent="0.2">
      <c r="F40" s="47"/>
      <c r="G40" s="47"/>
      <c r="H40" s="47"/>
    </row>
    <row r="41" spans="3:8" x14ac:dyDescent="0.2">
      <c r="C41" s="12" t="s">
        <v>12</v>
      </c>
    </row>
    <row r="46" spans="3:8" x14ac:dyDescent="0.2">
      <c r="D46" s="21"/>
      <c r="E46" s="21"/>
    </row>
    <row r="48" spans="3:8" x14ac:dyDescent="0.2">
      <c r="D48" s="11"/>
      <c r="E48" s="11"/>
    </row>
    <row r="49" spans="3:8" x14ac:dyDescent="0.2">
      <c r="D49" s="11"/>
      <c r="E49" s="11"/>
    </row>
    <row r="50" spans="3:8" x14ac:dyDescent="0.2">
      <c r="D50" s="11"/>
      <c r="E50" s="11"/>
    </row>
    <row r="51" spans="3:8" x14ac:dyDescent="0.2">
      <c r="D51" s="11"/>
      <c r="E51" s="11"/>
    </row>
    <row r="52" spans="3:8" x14ac:dyDescent="0.2">
      <c r="D52" s="11"/>
      <c r="E52" s="11"/>
      <c r="F52" s="11"/>
      <c r="G52" s="11"/>
      <c r="H52" s="11"/>
    </row>
    <row r="53" spans="3:8" x14ac:dyDescent="0.2">
      <c r="D53" s="11"/>
      <c r="E53" s="11"/>
      <c r="F53" s="11"/>
      <c r="G53" s="11"/>
      <c r="H53" s="11"/>
    </row>
    <row r="54" spans="3:8" x14ac:dyDescent="0.2">
      <c r="C54" s="12"/>
      <c r="D54" s="11"/>
      <c r="E54" s="11"/>
      <c r="F54" s="11"/>
      <c r="G54" s="11"/>
      <c r="H54" s="11"/>
    </row>
    <row r="55" spans="3:8" x14ac:dyDescent="0.2">
      <c r="D55" s="23"/>
      <c r="E55" s="23"/>
      <c r="F55" s="23"/>
      <c r="G55" s="23"/>
      <c r="H55" s="23"/>
    </row>
    <row r="56" spans="3:8" x14ac:dyDescent="0.2">
      <c r="C56" s="24"/>
      <c r="D56" s="25"/>
      <c r="F56" s="11"/>
      <c r="G56" s="11"/>
      <c r="H56" s="11"/>
    </row>
    <row r="57" spans="3:8" ht="15" x14ac:dyDescent="0.25">
      <c r="C57" s="41"/>
      <c r="D57" s="25"/>
      <c r="F57" s="11"/>
      <c r="G57" s="11"/>
      <c r="H57" s="11"/>
    </row>
    <row r="58" spans="3:8" ht="9" customHeight="1" x14ac:dyDescent="0.2">
      <c r="C58" s="26"/>
      <c r="D58" s="25"/>
      <c r="F58" s="11"/>
      <c r="G58" s="11"/>
      <c r="H58" s="11"/>
    </row>
    <row r="59" spans="3:8" x14ac:dyDescent="0.2">
      <c r="D59" s="25"/>
      <c r="F59" s="11"/>
      <c r="G59" s="11"/>
      <c r="H59" s="11"/>
    </row>
    <row r="60" spans="3:8" x14ac:dyDescent="0.2">
      <c r="D60" s="25"/>
      <c r="F60" s="11"/>
      <c r="G60" s="11"/>
      <c r="H60" s="11"/>
    </row>
    <row r="61" spans="3:8" x14ac:dyDescent="0.2">
      <c r="D61" s="25"/>
      <c r="F61" s="11"/>
      <c r="G61" s="11"/>
      <c r="H61" s="11"/>
    </row>
    <row r="62" spans="3:8" x14ac:dyDescent="0.2">
      <c r="D62" s="25"/>
      <c r="F62" s="42"/>
      <c r="G62" s="11"/>
      <c r="H62" s="11"/>
    </row>
  </sheetData>
  <mergeCells count="2">
    <mergeCell ref="C8:H9"/>
    <mergeCell ref="C25:H26"/>
  </mergeCells>
  <pageMargins left="0.7" right="0.7" top="0.75" bottom="0.75" header="0.3" footer="0.3"/>
  <pageSetup scale="88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19050</xdr:rowOff>
              </from>
              <to>
                <xdr:col>1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2"/>
  <sheetViews>
    <sheetView showWhiteSpace="0" zoomScaleNormal="100" zoomScaleSheetLayoutView="100" workbookViewId="0">
      <selection activeCell="C2" sqref="C2"/>
    </sheetView>
  </sheetViews>
  <sheetFormatPr defaultColWidth="12.28515625" defaultRowHeight="12.75" x14ac:dyDescent="0.2"/>
  <cols>
    <col min="1" max="1" width="16.28515625" style="1" customWidth="1"/>
    <col min="2" max="2" width="23.140625" style="1" customWidth="1"/>
    <col min="3" max="3" width="15.28515625" style="1" customWidth="1"/>
    <col min="4" max="5" width="9.42578125" style="1" customWidth="1"/>
    <col min="6" max="6" width="9.28515625" style="1" customWidth="1"/>
    <col min="7" max="7" width="9.140625" style="1" customWidth="1"/>
    <col min="8" max="8" width="6.85546875" style="1" customWidth="1"/>
    <col min="9" max="11" width="0" style="1" hidden="1" customWidth="1"/>
    <col min="12" max="254" width="12.28515625" style="1"/>
    <col min="255" max="255" width="4.42578125" style="1" customWidth="1"/>
    <col min="256" max="256" width="23.140625" style="1" customWidth="1"/>
    <col min="257" max="261" width="12.28515625" style="1" customWidth="1"/>
    <col min="262" max="262" width="4.42578125" style="1" customWidth="1"/>
    <col min="263" max="510" width="12.28515625" style="1"/>
    <col min="511" max="511" width="4.42578125" style="1" customWidth="1"/>
    <col min="512" max="512" width="23.140625" style="1" customWidth="1"/>
    <col min="513" max="517" width="12.28515625" style="1" customWidth="1"/>
    <col min="518" max="518" width="4.42578125" style="1" customWidth="1"/>
    <col min="519" max="766" width="12.28515625" style="1"/>
    <col min="767" max="767" width="4.42578125" style="1" customWidth="1"/>
    <col min="768" max="768" width="23.140625" style="1" customWidth="1"/>
    <col min="769" max="773" width="12.28515625" style="1" customWidth="1"/>
    <col min="774" max="774" width="4.42578125" style="1" customWidth="1"/>
    <col min="775" max="1022" width="12.28515625" style="1"/>
    <col min="1023" max="1023" width="4.42578125" style="1" customWidth="1"/>
    <col min="1024" max="1024" width="23.140625" style="1" customWidth="1"/>
    <col min="1025" max="1029" width="12.28515625" style="1" customWidth="1"/>
    <col min="1030" max="1030" width="4.42578125" style="1" customWidth="1"/>
    <col min="1031" max="1278" width="12.28515625" style="1"/>
    <col min="1279" max="1279" width="4.42578125" style="1" customWidth="1"/>
    <col min="1280" max="1280" width="23.140625" style="1" customWidth="1"/>
    <col min="1281" max="1285" width="12.28515625" style="1" customWidth="1"/>
    <col min="1286" max="1286" width="4.42578125" style="1" customWidth="1"/>
    <col min="1287" max="1534" width="12.28515625" style="1"/>
    <col min="1535" max="1535" width="4.42578125" style="1" customWidth="1"/>
    <col min="1536" max="1536" width="23.140625" style="1" customWidth="1"/>
    <col min="1537" max="1541" width="12.28515625" style="1" customWidth="1"/>
    <col min="1542" max="1542" width="4.42578125" style="1" customWidth="1"/>
    <col min="1543" max="1790" width="12.28515625" style="1"/>
    <col min="1791" max="1791" width="4.42578125" style="1" customWidth="1"/>
    <col min="1792" max="1792" width="23.140625" style="1" customWidth="1"/>
    <col min="1793" max="1797" width="12.28515625" style="1" customWidth="1"/>
    <col min="1798" max="1798" width="4.42578125" style="1" customWidth="1"/>
    <col min="1799" max="2046" width="12.28515625" style="1"/>
    <col min="2047" max="2047" width="4.42578125" style="1" customWidth="1"/>
    <col min="2048" max="2048" width="23.140625" style="1" customWidth="1"/>
    <col min="2049" max="2053" width="12.28515625" style="1" customWidth="1"/>
    <col min="2054" max="2054" width="4.42578125" style="1" customWidth="1"/>
    <col min="2055" max="2302" width="12.28515625" style="1"/>
    <col min="2303" max="2303" width="4.42578125" style="1" customWidth="1"/>
    <col min="2304" max="2304" width="23.140625" style="1" customWidth="1"/>
    <col min="2305" max="2309" width="12.28515625" style="1" customWidth="1"/>
    <col min="2310" max="2310" width="4.42578125" style="1" customWidth="1"/>
    <col min="2311" max="2558" width="12.28515625" style="1"/>
    <col min="2559" max="2559" width="4.42578125" style="1" customWidth="1"/>
    <col min="2560" max="2560" width="23.140625" style="1" customWidth="1"/>
    <col min="2561" max="2565" width="12.28515625" style="1" customWidth="1"/>
    <col min="2566" max="2566" width="4.42578125" style="1" customWidth="1"/>
    <col min="2567" max="2814" width="12.28515625" style="1"/>
    <col min="2815" max="2815" width="4.42578125" style="1" customWidth="1"/>
    <col min="2816" max="2816" width="23.140625" style="1" customWidth="1"/>
    <col min="2817" max="2821" width="12.28515625" style="1" customWidth="1"/>
    <col min="2822" max="2822" width="4.42578125" style="1" customWidth="1"/>
    <col min="2823" max="3070" width="12.28515625" style="1"/>
    <col min="3071" max="3071" width="4.42578125" style="1" customWidth="1"/>
    <col min="3072" max="3072" width="23.140625" style="1" customWidth="1"/>
    <col min="3073" max="3077" width="12.28515625" style="1" customWidth="1"/>
    <col min="3078" max="3078" width="4.42578125" style="1" customWidth="1"/>
    <col min="3079" max="3326" width="12.28515625" style="1"/>
    <col min="3327" max="3327" width="4.42578125" style="1" customWidth="1"/>
    <col min="3328" max="3328" width="23.140625" style="1" customWidth="1"/>
    <col min="3329" max="3333" width="12.28515625" style="1" customWidth="1"/>
    <col min="3334" max="3334" width="4.42578125" style="1" customWidth="1"/>
    <col min="3335" max="3582" width="12.28515625" style="1"/>
    <col min="3583" max="3583" width="4.42578125" style="1" customWidth="1"/>
    <col min="3584" max="3584" width="23.140625" style="1" customWidth="1"/>
    <col min="3585" max="3589" width="12.28515625" style="1" customWidth="1"/>
    <col min="3590" max="3590" width="4.42578125" style="1" customWidth="1"/>
    <col min="3591" max="3838" width="12.28515625" style="1"/>
    <col min="3839" max="3839" width="4.42578125" style="1" customWidth="1"/>
    <col min="3840" max="3840" width="23.140625" style="1" customWidth="1"/>
    <col min="3841" max="3845" width="12.28515625" style="1" customWidth="1"/>
    <col min="3846" max="3846" width="4.42578125" style="1" customWidth="1"/>
    <col min="3847" max="4094" width="12.28515625" style="1"/>
    <col min="4095" max="4095" width="4.42578125" style="1" customWidth="1"/>
    <col min="4096" max="4096" width="23.140625" style="1" customWidth="1"/>
    <col min="4097" max="4101" width="12.28515625" style="1" customWidth="1"/>
    <col min="4102" max="4102" width="4.42578125" style="1" customWidth="1"/>
    <col min="4103" max="4350" width="12.28515625" style="1"/>
    <col min="4351" max="4351" width="4.42578125" style="1" customWidth="1"/>
    <col min="4352" max="4352" width="23.140625" style="1" customWidth="1"/>
    <col min="4353" max="4357" width="12.28515625" style="1" customWidth="1"/>
    <col min="4358" max="4358" width="4.42578125" style="1" customWidth="1"/>
    <col min="4359" max="4606" width="12.28515625" style="1"/>
    <col min="4607" max="4607" width="4.42578125" style="1" customWidth="1"/>
    <col min="4608" max="4608" width="23.140625" style="1" customWidth="1"/>
    <col min="4609" max="4613" width="12.28515625" style="1" customWidth="1"/>
    <col min="4614" max="4614" width="4.42578125" style="1" customWidth="1"/>
    <col min="4615" max="4862" width="12.28515625" style="1"/>
    <col min="4863" max="4863" width="4.42578125" style="1" customWidth="1"/>
    <col min="4864" max="4864" width="23.140625" style="1" customWidth="1"/>
    <col min="4865" max="4869" width="12.28515625" style="1" customWidth="1"/>
    <col min="4870" max="4870" width="4.42578125" style="1" customWidth="1"/>
    <col min="4871" max="5118" width="12.28515625" style="1"/>
    <col min="5119" max="5119" width="4.42578125" style="1" customWidth="1"/>
    <col min="5120" max="5120" width="23.140625" style="1" customWidth="1"/>
    <col min="5121" max="5125" width="12.28515625" style="1" customWidth="1"/>
    <col min="5126" max="5126" width="4.42578125" style="1" customWidth="1"/>
    <col min="5127" max="5374" width="12.28515625" style="1"/>
    <col min="5375" max="5375" width="4.42578125" style="1" customWidth="1"/>
    <col min="5376" max="5376" width="23.140625" style="1" customWidth="1"/>
    <col min="5377" max="5381" width="12.28515625" style="1" customWidth="1"/>
    <col min="5382" max="5382" width="4.42578125" style="1" customWidth="1"/>
    <col min="5383" max="5630" width="12.28515625" style="1"/>
    <col min="5631" max="5631" width="4.42578125" style="1" customWidth="1"/>
    <col min="5632" max="5632" width="23.140625" style="1" customWidth="1"/>
    <col min="5633" max="5637" width="12.28515625" style="1" customWidth="1"/>
    <col min="5638" max="5638" width="4.42578125" style="1" customWidth="1"/>
    <col min="5639" max="5886" width="12.28515625" style="1"/>
    <col min="5887" max="5887" width="4.42578125" style="1" customWidth="1"/>
    <col min="5888" max="5888" width="23.140625" style="1" customWidth="1"/>
    <col min="5889" max="5893" width="12.28515625" style="1" customWidth="1"/>
    <col min="5894" max="5894" width="4.42578125" style="1" customWidth="1"/>
    <col min="5895" max="6142" width="12.28515625" style="1"/>
    <col min="6143" max="6143" width="4.42578125" style="1" customWidth="1"/>
    <col min="6144" max="6144" width="23.140625" style="1" customWidth="1"/>
    <col min="6145" max="6149" width="12.28515625" style="1" customWidth="1"/>
    <col min="6150" max="6150" width="4.42578125" style="1" customWidth="1"/>
    <col min="6151" max="6398" width="12.28515625" style="1"/>
    <col min="6399" max="6399" width="4.42578125" style="1" customWidth="1"/>
    <col min="6400" max="6400" width="23.140625" style="1" customWidth="1"/>
    <col min="6401" max="6405" width="12.28515625" style="1" customWidth="1"/>
    <col min="6406" max="6406" width="4.42578125" style="1" customWidth="1"/>
    <col min="6407" max="6654" width="12.28515625" style="1"/>
    <col min="6655" max="6655" width="4.42578125" style="1" customWidth="1"/>
    <col min="6656" max="6656" width="23.140625" style="1" customWidth="1"/>
    <col min="6657" max="6661" width="12.28515625" style="1" customWidth="1"/>
    <col min="6662" max="6662" width="4.42578125" style="1" customWidth="1"/>
    <col min="6663" max="6910" width="12.28515625" style="1"/>
    <col min="6911" max="6911" width="4.42578125" style="1" customWidth="1"/>
    <col min="6912" max="6912" width="23.140625" style="1" customWidth="1"/>
    <col min="6913" max="6917" width="12.28515625" style="1" customWidth="1"/>
    <col min="6918" max="6918" width="4.42578125" style="1" customWidth="1"/>
    <col min="6919" max="7166" width="12.28515625" style="1"/>
    <col min="7167" max="7167" width="4.42578125" style="1" customWidth="1"/>
    <col min="7168" max="7168" width="23.140625" style="1" customWidth="1"/>
    <col min="7169" max="7173" width="12.28515625" style="1" customWidth="1"/>
    <col min="7174" max="7174" width="4.42578125" style="1" customWidth="1"/>
    <col min="7175" max="7422" width="12.28515625" style="1"/>
    <col min="7423" max="7423" width="4.42578125" style="1" customWidth="1"/>
    <col min="7424" max="7424" width="23.140625" style="1" customWidth="1"/>
    <col min="7425" max="7429" width="12.28515625" style="1" customWidth="1"/>
    <col min="7430" max="7430" width="4.42578125" style="1" customWidth="1"/>
    <col min="7431" max="7678" width="12.28515625" style="1"/>
    <col min="7679" max="7679" width="4.42578125" style="1" customWidth="1"/>
    <col min="7680" max="7680" width="23.140625" style="1" customWidth="1"/>
    <col min="7681" max="7685" width="12.28515625" style="1" customWidth="1"/>
    <col min="7686" max="7686" width="4.42578125" style="1" customWidth="1"/>
    <col min="7687" max="7934" width="12.28515625" style="1"/>
    <col min="7935" max="7935" width="4.42578125" style="1" customWidth="1"/>
    <col min="7936" max="7936" width="23.140625" style="1" customWidth="1"/>
    <col min="7937" max="7941" width="12.28515625" style="1" customWidth="1"/>
    <col min="7942" max="7942" width="4.42578125" style="1" customWidth="1"/>
    <col min="7943" max="8190" width="12.28515625" style="1"/>
    <col min="8191" max="8191" width="4.42578125" style="1" customWidth="1"/>
    <col min="8192" max="8192" width="23.140625" style="1" customWidth="1"/>
    <col min="8193" max="8197" width="12.28515625" style="1" customWidth="1"/>
    <col min="8198" max="8198" width="4.42578125" style="1" customWidth="1"/>
    <col min="8199" max="8446" width="12.28515625" style="1"/>
    <col min="8447" max="8447" width="4.42578125" style="1" customWidth="1"/>
    <col min="8448" max="8448" width="23.140625" style="1" customWidth="1"/>
    <col min="8449" max="8453" width="12.28515625" style="1" customWidth="1"/>
    <col min="8454" max="8454" width="4.42578125" style="1" customWidth="1"/>
    <col min="8455" max="8702" width="12.28515625" style="1"/>
    <col min="8703" max="8703" width="4.42578125" style="1" customWidth="1"/>
    <col min="8704" max="8704" width="23.140625" style="1" customWidth="1"/>
    <col min="8705" max="8709" width="12.28515625" style="1" customWidth="1"/>
    <col min="8710" max="8710" width="4.42578125" style="1" customWidth="1"/>
    <col min="8711" max="8958" width="12.28515625" style="1"/>
    <col min="8959" max="8959" width="4.42578125" style="1" customWidth="1"/>
    <col min="8960" max="8960" width="23.140625" style="1" customWidth="1"/>
    <col min="8961" max="8965" width="12.28515625" style="1" customWidth="1"/>
    <col min="8966" max="8966" width="4.42578125" style="1" customWidth="1"/>
    <col min="8967" max="9214" width="12.28515625" style="1"/>
    <col min="9215" max="9215" width="4.42578125" style="1" customWidth="1"/>
    <col min="9216" max="9216" width="23.140625" style="1" customWidth="1"/>
    <col min="9217" max="9221" width="12.28515625" style="1" customWidth="1"/>
    <col min="9222" max="9222" width="4.42578125" style="1" customWidth="1"/>
    <col min="9223" max="9470" width="12.28515625" style="1"/>
    <col min="9471" max="9471" width="4.42578125" style="1" customWidth="1"/>
    <col min="9472" max="9472" width="23.140625" style="1" customWidth="1"/>
    <col min="9473" max="9477" width="12.28515625" style="1" customWidth="1"/>
    <col min="9478" max="9478" width="4.42578125" style="1" customWidth="1"/>
    <col min="9479" max="9726" width="12.28515625" style="1"/>
    <col min="9727" max="9727" width="4.42578125" style="1" customWidth="1"/>
    <col min="9728" max="9728" width="23.140625" style="1" customWidth="1"/>
    <col min="9729" max="9733" width="12.28515625" style="1" customWidth="1"/>
    <col min="9734" max="9734" width="4.42578125" style="1" customWidth="1"/>
    <col min="9735" max="9982" width="12.28515625" style="1"/>
    <col min="9983" max="9983" width="4.42578125" style="1" customWidth="1"/>
    <col min="9984" max="9984" width="23.140625" style="1" customWidth="1"/>
    <col min="9985" max="9989" width="12.28515625" style="1" customWidth="1"/>
    <col min="9990" max="9990" width="4.42578125" style="1" customWidth="1"/>
    <col min="9991" max="10238" width="12.28515625" style="1"/>
    <col min="10239" max="10239" width="4.42578125" style="1" customWidth="1"/>
    <col min="10240" max="10240" width="23.140625" style="1" customWidth="1"/>
    <col min="10241" max="10245" width="12.28515625" style="1" customWidth="1"/>
    <col min="10246" max="10246" width="4.42578125" style="1" customWidth="1"/>
    <col min="10247" max="10494" width="12.28515625" style="1"/>
    <col min="10495" max="10495" width="4.42578125" style="1" customWidth="1"/>
    <col min="10496" max="10496" width="23.140625" style="1" customWidth="1"/>
    <col min="10497" max="10501" width="12.28515625" style="1" customWidth="1"/>
    <col min="10502" max="10502" width="4.42578125" style="1" customWidth="1"/>
    <col min="10503" max="10750" width="12.28515625" style="1"/>
    <col min="10751" max="10751" width="4.42578125" style="1" customWidth="1"/>
    <col min="10752" max="10752" width="23.140625" style="1" customWidth="1"/>
    <col min="10753" max="10757" width="12.28515625" style="1" customWidth="1"/>
    <col min="10758" max="10758" width="4.42578125" style="1" customWidth="1"/>
    <col min="10759" max="11006" width="12.28515625" style="1"/>
    <col min="11007" max="11007" width="4.42578125" style="1" customWidth="1"/>
    <col min="11008" max="11008" width="23.140625" style="1" customWidth="1"/>
    <col min="11009" max="11013" width="12.28515625" style="1" customWidth="1"/>
    <col min="11014" max="11014" width="4.42578125" style="1" customWidth="1"/>
    <col min="11015" max="11262" width="12.28515625" style="1"/>
    <col min="11263" max="11263" width="4.42578125" style="1" customWidth="1"/>
    <col min="11264" max="11264" width="23.140625" style="1" customWidth="1"/>
    <col min="11265" max="11269" width="12.28515625" style="1" customWidth="1"/>
    <col min="11270" max="11270" width="4.42578125" style="1" customWidth="1"/>
    <col min="11271" max="11518" width="12.28515625" style="1"/>
    <col min="11519" max="11519" width="4.42578125" style="1" customWidth="1"/>
    <col min="11520" max="11520" width="23.140625" style="1" customWidth="1"/>
    <col min="11521" max="11525" width="12.28515625" style="1" customWidth="1"/>
    <col min="11526" max="11526" width="4.42578125" style="1" customWidth="1"/>
    <col min="11527" max="11774" width="12.28515625" style="1"/>
    <col min="11775" max="11775" width="4.42578125" style="1" customWidth="1"/>
    <col min="11776" max="11776" width="23.140625" style="1" customWidth="1"/>
    <col min="11777" max="11781" width="12.28515625" style="1" customWidth="1"/>
    <col min="11782" max="11782" width="4.42578125" style="1" customWidth="1"/>
    <col min="11783" max="12030" width="12.28515625" style="1"/>
    <col min="12031" max="12031" width="4.42578125" style="1" customWidth="1"/>
    <col min="12032" max="12032" width="23.140625" style="1" customWidth="1"/>
    <col min="12033" max="12037" width="12.28515625" style="1" customWidth="1"/>
    <col min="12038" max="12038" width="4.42578125" style="1" customWidth="1"/>
    <col min="12039" max="12286" width="12.28515625" style="1"/>
    <col min="12287" max="12287" width="4.42578125" style="1" customWidth="1"/>
    <col min="12288" max="12288" width="23.140625" style="1" customWidth="1"/>
    <col min="12289" max="12293" width="12.28515625" style="1" customWidth="1"/>
    <col min="12294" max="12294" width="4.42578125" style="1" customWidth="1"/>
    <col min="12295" max="12542" width="12.28515625" style="1"/>
    <col min="12543" max="12543" width="4.42578125" style="1" customWidth="1"/>
    <col min="12544" max="12544" width="23.140625" style="1" customWidth="1"/>
    <col min="12545" max="12549" width="12.28515625" style="1" customWidth="1"/>
    <col min="12550" max="12550" width="4.42578125" style="1" customWidth="1"/>
    <col min="12551" max="12798" width="12.28515625" style="1"/>
    <col min="12799" max="12799" width="4.42578125" style="1" customWidth="1"/>
    <col min="12800" max="12800" width="23.140625" style="1" customWidth="1"/>
    <col min="12801" max="12805" width="12.28515625" style="1" customWidth="1"/>
    <col min="12806" max="12806" width="4.42578125" style="1" customWidth="1"/>
    <col min="12807" max="13054" width="12.28515625" style="1"/>
    <col min="13055" max="13055" width="4.42578125" style="1" customWidth="1"/>
    <col min="13056" max="13056" width="23.140625" style="1" customWidth="1"/>
    <col min="13057" max="13061" width="12.28515625" style="1" customWidth="1"/>
    <col min="13062" max="13062" width="4.42578125" style="1" customWidth="1"/>
    <col min="13063" max="13310" width="12.28515625" style="1"/>
    <col min="13311" max="13311" width="4.42578125" style="1" customWidth="1"/>
    <col min="13312" max="13312" width="23.140625" style="1" customWidth="1"/>
    <col min="13313" max="13317" width="12.28515625" style="1" customWidth="1"/>
    <col min="13318" max="13318" width="4.42578125" style="1" customWidth="1"/>
    <col min="13319" max="13566" width="12.28515625" style="1"/>
    <col min="13567" max="13567" width="4.42578125" style="1" customWidth="1"/>
    <col min="13568" max="13568" width="23.140625" style="1" customWidth="1"/>
    <col min="13569" max="13573" width="12.28515625" style="1" customWidth="1"/>
    <col min="13574" max="13574" width="4.42578125" style="1" customWidth="1"/>
    <col min="13575" max="13822" width="12.28515625" style="1"/>
    <col min="13823" max="13823" width="4.42578125" style="1" customWidth="1"/>
    <col min="13824" max="13824" width="23.140625" style="1" customWidth="1"/>
    <col min="13825" max="13829" width="12.28515625" style="1" customWidth="1"/>
    <col min="13830" max="13830" width="4.42578125" style="1" customWidth="1"/>
    <col min="13831" max="14078" width="12.28515625" style="1"/>
    <col min="14079" max="14079" width="4.42578125" style="1" customWidth="1"/>
    <col min="14080" max="14080" width="23.140625" style="1" customWidth="1"/>
    <col min="14081" max="14085" width="12.28515625" style="1" customWidth="1"/>
    <col min="14086" max="14086" width="4.42578125" style="1" customWidth="1"/>
    <col min="14087" max="14334" width="12.28515625" style="1"/>
    <col min="14335" max="14335" width="4.42578125" style="1" customWidth="1"/>
    <col min="14336" max="14336" width="23.140625" style="1" customWidth="1"/>
    <col min="14337" max="14341" width="12.28515625" style="1" customWidth="1"/>
    <col min="14342" max="14342" width="4.42578125" style="1" customWidth="1"/>
    <col min="14343" max="14590" width="12.28515625" style="1"/>
    <col min="14591" max="14591" width="4.42578125" style="1" customWidth="1"/>
    <col min="14592" max="14592" width="23.140625" style="1" customWidth="1"/>
    <col min="14593" max="14597" width="12.28515625" style="1" customWidth="1"/>
    <col min="14598" max="14598" width="4.42578125" style="1" customWidth="1"/>
    <col min="14599" max="14846" width="12.28515625" style="1"/>
    <col min="14847" max="14847" width="4.42578125" style="1" customWidth="1"/>
    <col min="14848" max="14848" width="23.140625" style="1" customWidth="1"/>
    <col min="14849" max="14853" width="12.28515625" style="1" customWidth="1"/>
    <col min="14854" max="14854" width="4.42578125" style="1" customWidth="1"/>
    <col min="14855" max="15102" width="12.28515625" style="1"/>
    <col min="15103" max="15103" width="4.42578125" style="1" customWidth="1"/>
    <col min="15104" max="15104" width="23.140625" style="1" customWidth="1"/>
    <col min="15105" max="15109" width="12.28515625" style="1" customWidth="1"/>
    <col min="15110" max="15110" width="4.42578125" style="1" customWidth="1"/>
    <col min="15111" max="15358" width="12.28515625" style="1"/>
    <col min="15359" max="15359" width="4.42578125" style="1" customWidth="1"/>
    <col min="15360" max="15360" width="23.140625" style="1" customWidth="1"/>
    <col min="15361" max="15365" width="12.28515625" style="1" customWidth="1"/>
    <col min="15366" max="15366" width="4.42578125" style="1" customWidth="1"/>
    <col min="15367" max="15614" width="12.28515625" style="1"/>
    <col min="15615" max="15615" width="4.42578125" style="1" customWidth="1"/>
    <col min="15616" max="15616" width="23.140625" style="1" customWidth="1"/>
    <col min="15617" max="15621" width="12.28515625" style="1" customWidth="1"/>
    <col min="15622" max="15622" width="4.42578125" style="1" customWidth="1"/>
    <col min="15623" max="15870" width="12.28515625" style="1"/>
    <col min="15871" max="15871" width="4.42578125" style="1" customWidth="1"/>
    <col min="15872" max="15872" width="23.140625" style="1" customWidth="1"/>
    <col min="15873" max="15877" width="12.28515625" style="1" customWidth="1"/>
    <col min="15878" max="15878" width="4.42578125" style="1" customWidth="1"/>
    <col min="15879" max="16126" width="12.28515625" style="1"/>
    <col min="16127" max="16127" width="4.42578125" style="1" customWidth="1"/>
    <col min="16128" max="16128" width="23.140625" style="1" customWidth="1"/>
    <col min="16129" max="16133" width="12.28515625" style="1" customWidth="1"/>
    <col min="16134" max="16134" width="4.42578125" style="1" customWidth="1"/>
    <col min="16135" max="16384" width="12.28515625" style="1"/>
  </cols>
  <sheetData>
    <row r="1" spans="1:4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4" spans="1:41" x14ac:dyDescent="0.2">
      <c r="G4" s="28" t="s">
        <v>39</v>
      </c>
    </row>
    <row r="5" spans="1:41" ht="9" customHeight="1" x14ac:dyDescent="0.2"/>
    <row r="8" spans="1:41" ht="12.75" customHeight="1" x14ac:dyDescent="0.2">
      <c r="A8" s="4" t="s">
        <v>31</v>
      </c>
      <c r="B8" s="59" t="s">
        <v>45</v>
      </c>
      <c r="C8" s="59"/>
      <c r="D8" s="59"/>
      <c r="E8" s="59"/>
      <c r="F8" s="59"/>
      <c r="G8" s="59"/>
      <c r="H8" s="27"/>
    </row>
    <row r="9" spans="1:41" ht="12.75" customHeight="1" x14ac:dyDescent="0.2">
      <c r="B9" s="59"/>
      <c r="C9" s="59"/>
      <c r="D9" s="59"/>
      <c r="E9" s="59"/>
      <c r="F9" s="59"/>
      <c r="G9" s="59"/>
      <c r="H9" s="27"/>
    </row>
    <row r="10" spans="1:41" ht="12.75" customHeight="1" x14ac:dyDescent="0.2">
      <c r="B10" s="4"/>
    </row>
    <row r="11" spans="1:41" x14ac:dyDescent="0.2">
      <c r="B11" s="6" t="s">
        <v>0</v>
      </c>
      <c r="C11" s="7">
        <v>2013</v>
      </c>
      <c r="D11" s="7">
        <v>2014</v>
      </c>
      <c r="E11" s="7">
        <v>2015</v>
      </c>
      <c r="F11" s="7">
        <v>2016</v>
      </c>
      <c r="G11" s="7">
        <v>2017</v>
      </c>
      <c r="H11" s="9"/>
    </row>
    <row r="12" spans="1:41" x14ac:dyDescent="0.2">
      <c r="B12" s="8"/>
    </row>
    <row r="13" spans="1:41" x14ac:dyDescent="0.2">
      <c r="B13" s="9" t="s">
        <v>1</v>
      </c>
      <c r="C13" s="10">
        <f t="shared" ref="C13:G13" si="0">SUM(C15:C21)</f>
        <v>315</v>
      </c>
      <c r="D13" s="10">
        <f t="shared" si="0"/>
        <v>338</v>
      </c>
      <c r="E13" s="10">
        <f t="shared" si="0"/>
        <v>298</v>
      </c>
      <c r="F13" s="10">
        <f t="shared" si="0"/>
        <v>324</v>
      </c>
      <c r="G13" s="10">
        <f t="shared" si="0"/>
        <v>341</v>
      </c>
      <c r="H13" s="10"/>
    </row>
    <row r="15" spans="1:41" x14ac:dyDescent="0.2">
      <c r="B15" s="1" t="s">
        <v>30</v>
      </c>
      <c r="C15" s="11">
        <v>176</v>
      </c>
      <c r="D15" s="11">
        <v>218</v>
      </c>
      <c r="E15" s="11">
        <v>171</v>
      </c>
      <c r="F15" s="11">
        <v>174</v>
      </c>
      <c r="G15" s="11">
        <v>207</v>
      </c>
      <c r="H15" s="11"/>
    </row>
    <row r="16" spans="1:41" x14ac:dyDescent="0.2">
      <c r="B16" s="12" t="s">
        <v>11</v>
      </c>
      <c r="C16" s="11">
        <v>47</v>
      </c>
      <c r="D16" s="11">
        <v>26</v>
      </c>
      <c r="E16" s="11">
        <v>45</v>
      </c>
      <c r="F16" s="11">
        <v>51</v>
      </c>
      <c r="G16" s="11">
        <v>39</v>
      </c>
      <c r="H16" s="11"/>
    </row>
    <row r="17" spans="1:11" x14ac:dyDescent="0.2">
      <c r="B17" s="1" t="s">
        <v>3</v>
      </c>
      <c r="C17" s="11">
        <v>68</v>
      </c>
      <c r="D17" s="11">
        <v>65</v>
      </c>
      <c r="E17" s="11">
        <v>62</v>
      </c>
      <c r="F17" s="11">
        <v>58</v>
      </c>
      <c r="G17" s="11">
        <v>68</v>
      </c>
      <c r="H17" s="11"/>
      <c r="I17" s="1">
        <v>1999</v>
      </c>
      <c r="J17" s="11">
        <v>1214</v>
      </c>
      <c r="K17" s="11">
        <v>393420</v>
      </c>
    </row>
    <row r="18" spans="1:11" x14ac:dyDescent="0.2">
      <c r="B18" s="1" t="s">
        <v>4</v>
      </c>
      <c r="C18" s="11">
        <v>3</v>
      </c>
      <c r="D18" s="11">
        <v>3</v>
      </c>
      <c r="E18" s="11">
        <v>0</v>
      </c>
      <c r="F18" s="11">
        <v>8</v>
      </c>
      <c r="G18" s="11">
        <v>1</v>
      </c>
      <c r="H18" s="11"/>
      <c r="J18" s="11"/>
      <c r="K18" s="11"/>
    </row>
    <row r="19" spans="1:11" x14ac:dyDescent="0.2">
      <c r="B19" s="13" t="s">
        <v>5</v>
      </c>
      <c r="C19" s="11">
        <v>0</v>
      </c>
      <c r="D19" s="11">
        <v>1</v>
      </c>
      <c r="E19" s="11">
        <v>1</v>
      </c>
      <c r="F19" s="11">
        <v>11</v>
      </c>
      <c r="G19" s="11">
        <v>8</v>
      </c>
      <c r="H19" s="11"/>
      <c r="I19" s="28"/>
      <c r="J19" s="28" t="s">
        <v>6</v>
      </c>
      <c r="K19" s="28" t="s">
        <v>7</v>
      </c>
    </row>
    <row r="20" spans="1:11" x14ac:dyDescent="0.2">
      <c r="B20" s="5" t="s">
        <v>8</v>
      </c>
      <c r="C20" s="14">
        <v>5</v>
      </c>
      <c r="D20" s="14">
        <v>2</v>
      </c>
      <c r="E20" s="14">
        <v>3</v>
      </c>
      <c r="F20" s="14">
        <v>2</v>
      </c>
      <c r="G20" s="14">
        <v>5</v>
      </c>
      <c r="H20" s="14"/>
      <c r="I20" s="1">
        <v>2000</v>
      </c>
      <c r="J20" s="11">
        <v>1048</v>
      </c>
      <c r="K20" s="11">
        <v>310138</v>
      </c>
    </row>
    <row r="21" spans="1:11" x14ac:dyDescent="0.2">
      <c r="B21" s="15" t="s">
        <v>9</v>
      </c>
      <c r="C21" s="16">
        <v>16</v>
      </c>
      <c r="D21" s="16">
        <v>23</v>
      </c>
      <c r="E21" s="16">
        <v>16</v>
      </c>
      <c r="F21" s="16">
        <v>20</v>
      </c>
      <c r="G21" s="16">
        <v>13</v>
      </c>
      <c r="H21" s="14"/>
      <c r="I21" s="1">
        <v>2001</v>
      </c>
      <c r="J21" s="11">
        <v>896</v>
      </c>
      <c r="K21" s="11">
        <v>149102</v>
      </c>
    </row>
    <row r="22" spans="1:11" s="5" customFormat="1" x14ac:dyDescent="0.2">
      <c r="B22" s="3"/>
      <c r="I22" s="5">
        <v>2004</v>
      </c>
      <c r="J22" s="14">
        <v>973</v>
      </c>
      <c r="K22" s="14">
        <v>465309</v>
      </c>
    </row>
    <row r="23" spans="1:11" x14ac:dyDescent="0.2">
      <c r="I23" s="1">
        <v>2006</v>
      </c>
      <c r="J23" s="11">
        <v>1248</v>
      </c>
      <c r="K23" s="11">
        <v>620962</v>
      </c>
    </row>
    <row r="24" spans="1:11" ht="12.75" customHeight="1" x14ac:dyDescent="0.2">
      <c r="A24" s="4" t="s">
        <v>32</v>
      </c>
      <c r="B24" s="62" t="s">
        <v>46</v>
      </c>
      <c r="C24" s="62"/>
      <c r="D24" s="62"/>
      <c r="E24" s="62"/>
      <c r="F24" s="62"/>
      <c r="G24" s="62"/>
      <c r="H24" s="43"/>
      <c r="I24" s="1">
        <v>2007</v>
      </c>
      <c r="J24" s="11">
        <v>1123</v>
      </c>
      <c r="K24" s="11">
        <v>468900</v>
      </c>
    </row>
    <row r="25" spans="1:11" ht="12.75" customHeight="1" x14ac:dyDescent="0.2">
      <c r="A25" s="4"/>
      <c r="B25" s="62"/>
      <c r="C25" s="62"/>
      <c r="D25" s="62"/>
      <c r="E25" s="62"/>
      <c r="F25" s="62"/>
      <c r="G25" s="62"/>
      <c r="H25" s="43"/>
      <c r="J25" s="11"/>
      <c r="K25" s="11"/>
    </row>
    <row r="26" spans="1:11" x14ac:dyDescent="0.2">
      <c r="B26" s="4"/>
      <c r="C26" s="43"/>
      <c r="D26" s="43"/>
      <c r="E26" s="43"/>
      <c r="F26" s="43"/>
      <c r="G26" s="43"/>
      <c r="H26" s="43"/>
      <c r="I26" s="1">
        <v>2008</v>
      </c>
      <c r="J26" s="11">
        <v>1168</v>
      </c>
      <c r="K26" s="11">
        <v>480855</v>
      </c>
    </row>
    <row r="27" spans="1:11" x14ac:dyDescent="0.2">
      <c r="C27" s="17"/>
      <c r="D27" s="17"/>
      <c r="E27" s="17"/>
      <c r="F27" s="17"/>
      <c r="G27" s="17" t="s">
        <v>10</v>
      </c>
      <c r="H27" s="48"/>
      <c r="I27" s="1">
        <v>2009</v>
      </c>
      <c r="J27" s="11">
        <v>1122</v>
      </c>
      <c r="K27" s="34">
        <v>421425</v>
      </c>
    </row>
    <row r="28" spans="1:11" x14ac:dyDescent="0.2">
      <c r="B28" s="6" t="s">
        <v>0</v>
      </c>
      <c r="C28" s="7">
        <v>2013</v>
      </c>
      <c r="D28" s="7">
        <v>2014</v>
      </c>
      <c r="E28" s="7">
        <v>2015</v>
      </c>
      <c r="F28" s="7">
        <v>2016</v>
      </c>
      <c r="G28" s="7">
        <v>2017</v>
      </c>
      <c r="H28" s="9"/>
      <c r="I28" s="1">
        <v>2010</v>
      </c>
      <c r="J28" s="11" t="e">
        <f>#REF!</f>
        <v>#REF!</v>
      </c>
      <c r="K28" s="34" t="e">
        <f>#REF!</f>
        <v>#REF!</v>
      </c>
    </row>
    <row r="29" spans="1:11" ht="12.75" customHeight="1" x14ac:dyDescent="0.2">
      <c r="B29" s="8"/>
      <c r="D29" s="18"/>
      <c r="E29" s="18"/>
      <c r="F29" s="18"/>
      <c r="G29" s="18"/>
      <c r="I29" s="1">
        <v>2011</v>
      </c>
      <c r="J29" s="11" t="e">
        <f>#REF!</f>
        <v>#REF!</v>
      </c>
      <c r="K29" s="35" t="e">
        <f>#REF!</f>
        <v>#REF!</v>
      </c>
    </row>
    <row r="30" spans="1:11" ht="13.5" customHeight="1" x14ac:dyDescent="0.2">
      <c r="B30" s="3" t="s">
        <v>1</v>
      </c>
      <c r="C30" s="18">
        <v>118754.38455</v>
      </c>
      <c r="D30" s="18">
        <f>SUM(D32:D38)</f>
        <v>171761.9362</v>
      </c>
      <c r="E30" s="18">
        <f>SUM(E32:E38)</f>
        <v>132934.01</v>
      </c>
      <c r="F30" s="18">
        <f>SUM(F32:F38)</f>
        <v>123727</v>
      </c>
      <c r="G30" s="18">
        <f>SUM(G32:G38)</f>
        <v>117390</v>
      </c>
      <c r="H30" s="18"/>
    </row>
    <row r="32" spans="1:11" x14ac:dyDescent="0.2">
      <c r="B32" s="1" t="s">
        <v>30</v>
      </c>
      <c r="C32" s="11">
        <v>52878.343500000003</v>
      </c>
      <c r="D32" s="11">
        <f>85.81352115*1000</f>
        <v>85813.52115</v>
      </c>
      <c r="E32" s="11">
        <f>71.54489*1000</f>
        <v>71544.89</v>
      </c>
      <c r="F32" s="11">
        <v>64662</v>
      </c>
      <c r="G32" s="11">
        <v>72527</v>
      </c>
      <c r="H32" s="11"/>
    </row>
    <row r="33" spans="2:15" x14ac:dyDescent="0.2">
      <c r="B33" s="1" t="s">
        <v>11</v>
      </c>
      <c r="C33" s="11">
        <v>37292.836050000005</v>
      </c>
      <c r="D33" s="11">
        <f>43.63014505*1000</f>
        <v>43630.145050000006</v>
      </c>
      <c r="E33" s="11">
        <f>22.9165*1000</f>
        <v>22916.5</v>
      </c>
      <c r="F33" s="11">
        <v>33914</v>
      </c>
      <c r="G33" s="11">
        <v>16401</v>
      </c>
      <c r="H33" s="11"/>
    </row>
    <row r="34" spans="2:15" x14ac:dyDescent="0.2">
      <c r="B34" s="1" t="s">
        <v>3</v>
      </c>
      <c r="C34" s="11">
        <v>11755.605</v>
      </c>
      <c r="D34" s="11">
        <f>29.72483*1000</f>
        <v>29724.83</v>
      </c>
      <c r="E34" s="11">
        <f>23.07262*1000</f>
        <v>23072.62</v>
      </c>
      <c r="F34" s="11">
        <v>14238</v>
      </c>
      <c r="G34" s="11">
        <v>13467</v>
      </c>
      <c r="H34" s="11"/>
    </row>
    <row r="35" spans="2:15" x14ac:dyDescent="0.2">
      <c r="B35" s="1" t="s">
        <v>4</v>
      </c>
      <c r="C35" s="11">
        <v>1600</v>
      </c>
      <c r="D35" s="11">
        <v>640</v>
      </c>
      <c r="E35" s="11">
        <v>0</v>
      </c>
      <c r="F35" s="11">
        <v>4595</v>
      </c>
      <c r="G35" s="11">
        <v>0</v>
      </c>
      <c r="H35" s="11"/>
    </row>
    <row r="36" spans="2:15" x14ac:dyDescent="0.2">
      <c r="B36" s="1" t="s">
        <v>5</v>
      </c>
      <c r="C36" s="11">
        <v>0</v>
      </c>
      <c r="D36" s="11">
        <f>1*1000</f>
        <v>1000</v>
      </c>
      <c r="E36" s="11">
        <f>10*1000</f>
        <v>10000</v>
      </c>
      <c r="F36" s="11">
        <v>5379</v>
      </c>
      <c r="G36" s="11">
        <v>2260</v>
      </c>
      <c r="H36" s="11"/>
    </row>
    <row r="37" spans="2:15" x14ac:dyDescent="0.2">
      <c r="B37" s="1" t="s">
        <v>8</v>
      </c>
      <c r="C37" s="11">
        <v>8427.6</v>
      </c>
      <c r="D37" s="11">
        <f>1.7*1000</f>
        <v>1700</v>
      </c>
      <c r="E37" s="11">
        <f>0.75*1000</f>
        <v>750</v>
      </c>
      <c r="F37" s="11">
        <v>470</v>
      </c>
      <c r="G37" s="11">
        <v>9536</v>
      </c>
      <c r="H37" s="11"/>
    </row>
    <row r="38" spans="2:15" x14ac:dyDescent="0.2">
      <c r="B38" s="15" t="s">
        <v>9</v>
      </c>
      <c r="C38" s="16">
        <v>6800</v>
      </c>
      <c r="D38" s="16">
        <f>9.25344*1000</f>
        <v>9253.4399999999987</v>
      </c>
      <c r="E38" s="16">
        <f>4.65*1000</f>
        <v>4650</v>
      </c>
      <c r="F38" s="16">
        <v>469</v>
      </c>
      <c r="G38" s="16">
        <v>3199</v>
      </c>
      <c r="H38" s="14"/>
    </row>
    <row r="40" spans="2:15" x14ac:dyDescent="0.2">
      <c r="B40" s="12" t="s">
        <v>12</v>
      </c>
    </row>
    <row r="44" spans="2:15" x14ac:dyDescent="0.2">
      <c r="I44" s="21"/>
      <c r="J44" s="21"/>
      <c r="K44" s="21"/>
    </row>
    <row r="45" spans="2:15" x14ac:dyDescent="0.2">
      <c r="C45" s="21"/>
      <c r="D45" s="21"/>
      <c r="E45" s="21"/>
      <c r="F45" s="21"/>
      <c r="G45" s="21"/>
      <c r="H45" s="21"/>
      <c r="L45" s="21"/>
      <c r="M45" s="21"/>
      <c r="N45" s="21"/>
      <c r="O45" s="5"/>
    </row>
    <row r="46" spans="2:15" x14ac:dyDescent="0.2">
      <c r="I46" s="11"/>
      <c r="J46" s="11"/>
      <c r="K46" s="11"/>
    </row>
    <row r="47" spans="2:15" x14ac:dyDescent="0.2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2:15" x14ac:dyDescent="0.2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2:14" x14ac:dyDescent="0.2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2:14" x14ac:dyDescent="0.2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 x14ac:dyDescent="0.2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2:14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2:14" x14ac:dyDescent="0.2"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2:14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2:14" x14ac:dyDescent="0.2">
      <c r="B55" s="24"/>
      <c r="C55" s="25"/>
      <c r="D55" s="25"/>
      <c r="E55" s="25"/>
      <c r="F55" s="25"/>
      <c r="G55" s="25"/>
      <c r="H55" s="25"/>
      <c r="I55" s="11"/>
      <c r="J55" s="11"/>
      <c r="K55" s="11"/>
      <c r="L55" s="11"/>
      <c r="M55" s="40"/>
    </row>
    <row r="56" spans="2:14" ht="15" x14ac:dyDescent="0.25">
      <c r="B56" s="41"/>
      <c r="C56" s="25"/>
      <c r="D56" s="25"/>
      <c r="E56" s="25"/>
      <c r="F56" s="25"/>
      <c r="G56" s="25"/>
      <c r="H56" s="25"/>
      <c r="I56" s="11"/>
      <c r="J56" s="11"/>
      <c r="K56" s="11"/>
      <c r="L56" s="11"/>
      <c r="M56" s="40"/>
    </row>
    <row r="57" spans="2:14" ht="9" customHeight="1" x14ac:dyDescent="0.2">
      <c r="B57" s="26"/>
      <c r="C57" s="25"/>
      <c r="D57" s="25"/>
      <c r="E57" s="25"/>
      <c r="F57" s="25"/>
      <c r="G57" s="25"/>
      <c r="H57" s="25"/>
      <c r="I57" s="11"/>
      <c r="J57" s="11"/>
      <c r="K57" s="11"/>
      <c r="L57" s="11"/>
      <c r="M57" s="40"/>
    </row>
    <row r="58" spans="2:14" x14ac:dyDescent="0.2">
      <c r="C58" s="25"/>
      <c r="D58" s="25"/>
      <c r="E58" s="25"/>
      <c r="F58" s="25"/>
      <c r="G58" s="25"/>
      <c r="H58" s="25"/>
      <c r="I58" s="11"/>
      <c r="J58" s="11"/>
      <c r="K58" s="11"/>
      <c r="L58" s="11"/>
      <c r="M58" s="40"/>
    </row>
    <row r="59" spans="2:14" x14ac:dyDescent="0.2">
      <c r="C59" s="25"/>
      <c r="D59" s="25"/>
      <c r="E59" s="25"/>
      <c r="F59" s="25"/>
      <c r="G59" s="25"/>
      <c r="H59" s="25"/>
      <c r="I59" s="11"/>
      <c r="J59" s="11"/>
      <c r="K59" s="11"/>
      <c r="L59" s="11"/>
      <c r="M59" s="40"/>
    </row>
    <row r="60" spans="2:14" x14ac:dyDescent="0.2">
      <c r="C60" s="25"/>
      <c r="D60" s="25"/>
      <c r="E60" s="25"/>
      <c r="F60" s="25"/>
      <c r="G60" s="25"/>
      <c r="H60" s="25"/>
      <c r="I60" s="11"/>
      <c r="J60" s="11"/>
      <c r="K60" s="11"/>
      <c r="L60" s="11"/>
      <c r="M60" s="40"/>
    </row>
    <row r="61" spans="2:14" x14ac:dyDescent="0.2">
      <c r="C61" s="25"/>
      <c r="D61" s="25"/>
      <c r="E61" s="25"/>
      <c r="F61" s="25"/>
      <c r="G61" s="25"/>
      <c r="H61" s="25"/>
      <c r="I61" s="42"/>
      <c r="J61" s="11"/>
      <c r="K61" s="11"/>
      <c r="L61" s="11"/>
      <c r="M61" s="40"/>
    </row>
    <row r="62" spans="2:14" x14ac:dyDescent="0.2">
      <c r="L62" s="11"/>
    </row>
  </sheetData>
  <mergeCells count="2">
    <mergeCell ref="B8:G9"/>
    <mergeCell ref="B24:G25"/>
  </mergeCells>
  <pageMargins left="0.7" right="0.7" top="0.75" bottom="0.75" header="0.3" footer="0.3"/>
  <pageSetup scale="91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0</xdr:col>
                <xdr:colOff>1047750</xdr:colOff>
                <xdr:row>3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58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7.140625" style="1" customWidth="1"/>
    <col min="2" max="2" width="7.5703125" style="1" customWidth="1"/>
    <col min="3" max="3" width="27" style="1" customWidth="1"/>
    <col min="4" max="4" width="11.42578125" style="1" customWidth="1"/>
    <col min="5" max="5" width="9.140625" style="1"/>
    <col min="6" max="6" width="8.5703125" style="1" customWidth="1"/>
    <col min="7" max="222" width="9.140625" style="1"/>
    <col min="223" max="223" width="33.140625" style="1" customWidth="1"/>
    <col min="224" max="252" width="0" style="1" hidden="1" customWidth="1"/>
    <col min="253" max="257" width="10.85546875" style="1" customWidth="1"/>
    <col min="258" max="258" width="10" style="1" bestFit="1" customWidth="1"/>
    <col min="259" max="478" width="9.140625" style="1"/>
    <col min="479" max="479" width="33.140625" style="1" customWidth="1"/>
    <col min="480" max="508" width="0" style="1" hidden="1" customWidth="1"/>
    <col min="509" max="513" width="10.85546875" style="1" customWidth="1"/>
    <col min="514" max="514" width="10" style="1" bestFit="1" customWidth="1"/>
    <col min="515" max="734" width="9.140625" style="1"/>
    <col min="735" max="735" width="33.140625" style="1" customWidth="1"/>
    <col min="736" max="764" width="0" style="1" hidden="1" customWidth="1"/>
    <col min="765" max="769" width="10.85546875" style="1" customWidth="1"/>
    <col min="770" max="770" width="10" style="1" bestFit="1" customWidth="1"/>
    <col min="771" max="990" width="9.140625" style="1"/>
    <col min="991" max="991" width="33.140625" style="1" customWidth="1"/>
    <col min="992" max="1020" width="0" style="1" hidden="1" customWidth="1"/>
    <col min="1021" max="1025" width="10.85546875" style="1" customWidth="1"/>
    <col min="1026" max="1026" width="10" style="1" bestFit="1" customWidth="1"/>
    <col min="1027" max="1246" width="9.140625" style="1"/>
    <col min="1247" max="1247" width="33.140625" style="1" customWidth="1"/>
    <col min="1248" max="1276" width="0" style="1" hidden="1" customWidth="1"/>
    <col min="1277" max="1281" width="10.85546875" style="1" customWidth="1"/>
    <col min="1282" max="1282" width="10" style="1" bestFit="1" customWidth="1"/>
    <col min="1283" max="1502" width="9.140625" style="1"/>
    <col min="1503" max="1503" width="33.140625" style="1" customWidth="1"/>
    <col min="1504" max="1532" width="0" style="1" hidden="1" customWidth="1"/>
    <col min="1533" max="1537" width="10.85546875" style="1" customWidth="1"/>
    <col min="1538" max="1538" width="10" style="1" bestFit="1" customWidth="1"/>
    <col min="1539" max="1758" width="9.140625" style="1"/>
    <col min="1759" max="1759" width="33.140625" style="1" customWidth="1"/>
    <col min="1760" max="1788" width="0" style="1" hidden="1" customWidth="1"/>
    <col min="1789" max="1793" width="10.85546875" style="1" customWidth="1"/>
    <col min="1794" max="1794" width="10" style="1" bestFit="1" customWidth="1"/>
    <col min="1795" max="2014" width="9.140625" style="1"/>
    <col min="2015" max="2015" width="33.140625" style="1" customWidth="1"/>
    <col min="2016" max="2044" width="0" style="1" hidden="1" customWidth="1"/>
    <col min="2045" max="2049" width="10.85546875" style="1" customWidth="1"/>
    <col min="2050" max="2050" width="10" style="1" bestFit="1" customWidth="1"/>
    <col min="2051" max="2270" width="9.140625" style="1"/>
    <col min="2271" max="2271" width="33.140625" style="1" customWidth="1"/>
    <col min="2272" max="2300" width="0" style="1" hidden="1" customWidth="1"/>
    <col min="2301" max="2305" width="10.85546875" style="1" customWidth="1"/>
    <col min="2306" max="2306" width="10" style="1" bestFit="1" customWidth="1"/>
    <col min="2307" max="2526" width="9.140625" style="1"/>
    <col min="2527" max="2527" width="33.140625" style="1" customWidth="1"/>
    <col min="2528" max="2556" width="0" style="1" hidden="1" customWidth="1"/>
    <col min="2557" max="2561" width="10.85546875" style="1" customWidth="1"/>
    <col min="2562" max="2562" width="10" style="1" bestFit="1" customWidth="1"/>
    <col min="2563" max="2782" width="9.140625" style="1"/>
    <col min="2783" max="2783" width="33.140625" style="1" customWidth="1"/>
    <col min="2784" max="2812" width="0" style="1" hidden="1" customWidth="1"/>
    <col min="2813" max="2817" width="10.85546875" style="1" customWidth="1"/>
    <col min="2818" max="2818" width="10" style="1" bestFit="1" customWidth="1"/>
    <col min="2819" max="3038" width="9.140625" style="1"/>
    <col min="3039" max="3039" width="33.140625" style="1" customWidth="1"/>
    <col min="3040" max="3068" width="0" style="1" hidden="1" customWidth="1"/>
    <col min="3069" max="3073" width="10.85546875" style="1" customWidth="1"/>
    <col min="3074" max="3074" width="10" style="1" bestFit="1" customWidth="1"/>
    <col min="3075" max="3294" width="9.140625" style="1"/>
    <col min="3295" max="3295" width="33.140625" style="1" customWidth="1"/>
    <col min="3296" max="3324" width="0" style="1" hidden="1" customWidth="1"/>
    <col min="3325" max="3329" width="10.85546875" style="1" customWidth="1"/>
    <col min="3330" max="3330" width="10" style="1" bestFit="1" customWidth="1"/>
    <col min="3331" max="3550" width="9.140625" style="1"/>
    <col min="3551" max="3551" width="33.140625" style="1" customWidth="1"/>
    <col min="3552" max="3580" width="0" style="1" hidden="1" customWidth="1"/>
    <col min="3581" max="3585" width="10.85546875" style="1" customWidth="1"/>
    <col min="3586" max="3586" width="10" style="1" bestFit="1" customWidth="1"/>
    <col min="3587" max="3806" width="9.140625" style="1"/>
    <col min="3807" max="3807" width="33.140625" style="1" customWidth="1"/>
    <col min="3808" max="3836" width="0" style="1" hidden="1" customWidth="1"/>
    <col min="3837" max="3841" width="10.85546875" style="1" customWidth="1"/>
    <col min="3842" max="3842" width="10" style="1" bestFit="1" customWidth="1"/>
    <col min="3843" max="4062" width="9.140625" style="1"/>
    <col min="4063" max="4063" width="33.140625" style="1" customWidth="1"/>
    <col min="4064" max="4092" width="0" style="1" hidden="1" customWidth="1"/>
    <col min="4093" max="4097" width="10.85546875" style="1" customWidth="1"/>
    <col min="4098" max="4098" width="10" style="1" bestFit="1" customWidth="1"/>
    <col min="4099" max="4318" width="9.140625" style="1"/>
    <col min="4319" max="4319" width="33.140625" style="1" customWidth="1"/>
    <col min="4320" max="4348" width="0" style="1" hidden="1" customWidth="1"/>
    <col min="4349" max="4353" width="10.85546875" style="1" customWidth="1"/>
    <col min="4354" max="4354" width="10" style="1" bestFit="1" customWidth="1"/>
    <col min="4355" max="4574" width="9.140625" style="1"/>
    <col min="4575" max="4575" width="33.140625" style="1" customWidth="1"/>
    <col min="4576" max="4604" width="0" style="1" hidden="1" customWidth="1"/>
    <col min="4605" max="4609" width="10.85546875" style="1" customWidth="1"/>
    <col min="4610" max="4610" width="10" style="1" bestFit="1" customWidth="1"/>
    <col min="4611" max="4830" width="9.140625" style="1"/>
    <col min="4831" max="4831" width="33.140625" style="1" customWidth="1"/>
    <col min="4832" max="4860" width="0" style="1" hidden="1" customWidth="1"/>
    <col min="4861" max="4865" width="10.85546875" style="1" customWidth="1"/>
    <col min="4866" max="4866" width="10" style="1" bestFit="1" customWidth="1"/>
    <col min="4867" max="5086" width="9.140625" style="1"/>
    <col min="5087" max="5087" width="33.140625" style="1" customWidth="1"/>
    <col min="5088" max="5116" width="0" style="1" hidden="1" customWidth="1"/>
    <col min="5117" max="5121" width="10.85546875" style="1" customWidth="1"/>
    <col min="5122" max="5122" width="10" style="1" bestFit="1" customWidth="1"/>
    <col min="5123" max="5342" width="9.140625" style="1"/>
    <col min="5343" max="5343" width="33.140625" style="1" customWidth="1"/>
    <col min="5344" max="5372" width="0" style="1" hidden="1" customWidth="1"/>
    <col min="5373" max="5377" width="10.85546875" style="1" customWidth="1"/>
    <col min="5378" max="5378" width="10" style="1" bestFit="1" customWidth="1"/>
    <col min="5379" max="5598" width="9.140625" style="1"/>
    <col min="5599" max="5599" width="33.140625" style="1" customWidth="1"/>
    <col min="5600" max="5628" width="0" style="1" hidden="1" customWidth="1"/>
    <col min="5629" max="5633" width="10.85546875" style="1" customWidth="1"/>
    <col min="5634" max="5634" width="10" style="1" bestFit="1" customWidth="1"/>
    <col min="5635" max="5854" width="9.140625" style="1"/>
    <col min="5855" max="5855" width="33.140625" style="1" customWidth="1"/>
    <col min="5856" max="5884" width="0" style="1" hidden="1" customWidth="1"/>
    <col min="5885" max="5889" width="10.85546875" style="1" customWidth="1"/>
    <col min="5890" max="5890" width="10" style="1" bestFit="1" customWidth="1"/>
    <col min="5891" max="6110" width="9.140625" style="1"/>
    <col min="6111" max="6111" width="33.140625" style="1" customWidth="1"/>
    <col min="6112" max="6140" width="0" style="1" hidden="1" customWidth="1"/>
    <col min="6141" max="6145" width="10.85546875" style="1" customWidth="1"/>
    <col min="6146" max="6146" width="10" style="1" bestFit="1" customWidth="1"/>
    <col min="6147" max="6366" width="9.140625" style="1"/>
    <col min="6367" max="6367" width="33.140625" style="1" customWidth="1"/>
    <col min="6368" max="6396" width="0" style="1" hidden="1" customWidth="1"/>
    <col min="6397" max="6401" width="10.85546875" style="1" customWidth="1"/>
    <col min="6402" max="6402" width="10" style="1" bestFit="1" customWidth="1"/>
    <col min="6403" max="6622" width="9.140625" style="1"/>
    <col min="6623" max="6623" width="33.140625" style="1" customWidth="1"/>
    <col min="6624" max="6652" width="0" style="1" hidden="1" customWidth="1"/>
    <col min="6653" max="6657" width="10.85546875" style="1" customWidth="1"/>
    <col min="6658" max="6658" width="10" style="1" bestFit="1" customWidth="1"/>
    <col min="6659" max="6878" width="9.140625" style="1"/>
    <col min="6879" max="6879" width="33.140625" style="1" customWidth="1"/>
    <col min="6880" max="6908" width="0" style="1" hidden="1" customWidth="1"/>
    <col min="6909" max="6913" width="10.85546875" style="1" customWidth="1"/>
    <col min="6914" max="6914" width="10" style="1" bestFit="1" customWidth="1"/>
    <col min="6915" max="7134" width="9.140625" style="1"/>
    <col min="7135" max="7135" width="33.140625" style="1" customWidth="1"/>
    <col min="7136" max="7164" width="0" style="1" hidden="1" customWidth="1"/>
    <col min="7165" max="7169" width="10.85546875" style="1" customWidth="1"/>
    <col min="7170" max="7170" width="10" style="1" bestFit="1" customWidth="1"/>
    <col min="7171" max="7390" width="9.140625" style="1"/>
    <col min="7391" max="7391" width="33.140625" style="1" customWidth="1"/>
    <col min="7392" max="7420" width="0" style="1" hidden="1" customWidth="1"/>
    <col min="7421" max="7425" width="10.85546875" style="1" customWidth="1"/>
    <col min="7426" max="7426" width="10" style="1" bestFit="1" customWidth="1"/>
    <col min="7427" max="7646" width="9.140625" style="1"/>
    <col min="7647" max="7647" width="33.140625" style="1" customWidth="1"/>
    <col min="7648" max="7676" width="0" style="1" hidden="1" customWidth="1"/>
    <col min="7677" max="7681" width="10.85546875" style="1" customWidth="1"/>
    <col min="7682" max="7682" width="10" style="1" bestFit="1" customWidth="1"/>
    <col min="7683" max="7902" width="9.140625" style="1"/>
    <col min="7903" max="7903" width="33.140625" style="1" customWidth="1"/>
    <col min="7904" max="7932" width="0" style="1" hidden="1" customWidth="1"/>
    <col min="7933" max="7937" width="10.85546875" style="1" customWidth="1"/>
    <col min="7938" max="7938" width="10" style="1" bestFit="1" customWidth="1"/>
    <col min="7939" max="8158" width="9.140625" style="1"/>
    <col min="8159" max="8159" width="33.140625" style="1" customWidth="1"/>
    <col min="8160" max="8188" width="0" style="1" hidden="1" customWidth="1"/>
    <col min="8189" max="8193" width="10.85546875" style="1" customWidth="1"/>
    <col min="8194" max="8194" width="10" style="1" bestFit="1" customWidth="1"/>
    <col min="8195" max="8414" width="9.140625" style="1"/>
    <col min="8415" max="8415" width="33.140625" style="1" customWidth="1"/>
    <col min="8416" max="8444" width="0" style="1" hidden="1" customWidth="1"/>
    <col min="8445" max="8449" width="10.85546875" style="1" customWidth="1"/>
    <col min="8450" max="8450" width="10" style="1" bestFit="1" customWidth="1"/>
    <col min="8451" max="8670" width="9.140625" style="1"/>
    <col min="8671" max="8671" width="33.140625" style="1" customWidth="1"/>
    <col min="8672" max="8700" width="0" style="1" hidden="1" customWidth="1"/>
    <col min="8701" max="8705" width="10.85546875" style="1" customWidth="1"/>
    <col min="8706" max="8706" width="10" style="1" bestFit="1" customWidth="1"/>
    <col min="8707" max="8926" width="9.140625" style="1"/>
    <col min="8927" max="8927" width="33.140625" style="1" customWidth="1"/>
    <col min="8928" max="8956" width="0" style="1" hidden="1" customWidth="1"/>
    <col min="8957" max="8961" width="10.85546875" style="1" customWidth="1"/>
    <col min="8962" max="8962" width="10" style="1" bestFit="1" customWidth="1"/>
    <col min="8963" max="9182" width="9.140625" style="1"/>
    <col min="9183" max="9183" width="33.140625" style="1" customWidth="1"/>
    <col min="9184" max="9212" width="0" style="1" hidden="1" customWidth="1"/>
    <col min="9213" max="9217" width="10.85546875" style="1" customWidth="1"/>
    <col min="9218" max="9218" width="10" style="1" bestFit="1" customWidth="1"/>
    <col min="9219" max="9438" width="9.140625" style="1"/>
    <col min="9439" max="9439" width="33.140625" style="1" customWidth="1"/>
    <col min="9440" max="9468" width="0" style="1" hidden="1" customWidth="1"/>
    <col min="9469" max="9473" width="10.85546875" style="1" customWidth="1"/>
    <col min="9474" max="9474" width="10" style="1" bestFit="1" customWidth="1"/>
    <col min="9475" max="9694" width="9.140625" style="1"/>
    <col min="9695" max="9695" width="33.140625" style="1" customWidth="1"/>
    <col min="9696" max="9724" width="0" style="1" hidden="1" customWidth="1"/>
    <col min="9725" max="9729" width="10.85546875" style="1" customWidth="1"/>
    <col min="9730" max="9730" width="10" style="1" bestFit="1" customWidth="1"/>
    <col min="9731" max="9950" width="9.140625" style="1"/>
    <col min="9951" max="9951" width="33.140625" style="1" customWidth="1"/>
    <col min="9952" max="9980" width="0" style="1" hidden="1" customWidth="1"/>
    <col min="9981" max="9985" width="10.85546875" style="1" customWidth="1"/>
    <col min="9986" max="9986" width="10" style="1" bestFit="1" customWidth="1"/>
    <col min="9987" max="10206" width="9.140625" style="1"/>
    <col min="10207" max="10207" width="33.140625" style="1" customWidth="1"/>
    <col min="10208" max="10236" width="0" style="1" hidden="1" customWidth="1"/>
    <col min="10237" max="10241" width="10.85546875" style="1" customWidth="1"/>
    <col min="10242" max="10242" width="10" style="1" bestFit="1" customWidth="1"/>
    <col min="10243" max="10462" width="9.140625" style="1"/>
    <col min="10463" max="10463" width="33.140625" style="1" customWidth="1"/>
    <col min="10464" max="10492" width="0" style="1" hidden="1" customWidth="1"/>
    <col min="10493" max="10497" width="10.85546875" style="1" customWidth="1"/>
    <col min="10498" max="10498" width="10" style="1" bestFit="1" customWidth="1"/>
    <col min="10499" max="10718" width="9.140625" style="1"/>
    <col min="10719" max="10719" width="33.140625" style="1" customWidth="1"/>
    <col min="10720" max="10748" width="0" style="1" hidden="1" customWidth="1"/>
    <col min="10749" max="10753" width="10.85546875" style="1" customWidth="1"/>
    <col min="10754" max="10754" width="10" style="1" bestFit="1" customWidth="1"/>
    <col min="10755" max="10974" width="9.140625" style="1"/>
    <col min="10975" max="10975" width="33.140625" style="1" customWidth="1"/>
    <col min="10976" max="11004" width="0" style="1" hidden="1" customWidth="1"/>
    <col min="11005" max="11009" width="10.85546875" style="1" customWidth="1"/>
    <col min="11010" max="11010" width="10" style="1" bestFit="1" customWidth="1"/>
    <col min="11011" max="11230" width="9.140625" style="1"/>
    <col min="11231" max="11231" width="33.140625" style="1" customWidth="1"/>
    <col min="11232" max="11260" width="0" style="1" hidden="1" customWidth="1"/>
    <col min="11261" max="11265" width="10.85546875" style="1" customWidth="1"/>
    <col min="11266" max="11266" width="10" style="1" bestFit="1" customWidth="1"/>
    <col min="11267" max="11486" width="9.140625" style="1"/>
    <col min="11487" max="11487" width="33.140625" style="1" customWidth="1"/>
    <col min="11488" max="11516" width="0" style="1" hidden="1" customWidth="1"/>
    <col min="11517" max="11521" width="10.85546875" style="1" customWidth="1"/>
    <col min="11522" max="11522" width="10" style="1" bestFit="1" customWidth="1"/>
    <col min="11523" max="11742" width="9.140625" style="1"/>
    <col min="11743" max="11743" width="33.140625" style="1" customWidth="1"/>
    <col min="11744" max="11772" width="0" style="1" hidden="1" customWidth="1"/>
    <col min="11773" max="11777" width="10.85546875" style="1" customWidth="1"/>
    <col min="11778" max="11778" width="10" style="1" bestFit="1" customWidth="1"/>
    <col min="11779" max="11998" width="9.140625" style="1"/>
    <col min="11999" max="11999" width="33.140625" style="1" customWidth="1"/>
    <col min="12000" max="12028" width="0" style="1" hidden="1" customWidth="1"/>
    <col min="12029" max="12033" width="10.85546875" style="1" customWidth="1"/>
    <col min="12034" max="12034" width="10" style="1" bestFit="1" customWidth="1"/>
    <col min="12035" max="12254" width="9.140625" style="1"/>
    <col min="12255" max="12255" width="33.140625" style="1" customWidth="1"/>
    <col min="12256" max="12284" width="0" style="1" hidden="1" customWidth="1"/>
    <col min="12285" max="12289" width="10.85546875" style="1" customWidth="1"/>
    <col min="12290" max="12290" width="10" style="1" bestFit="1" customWidth="1"/>
    <col min="12291" max="12510" width="9.140625" style="1"/>
    <col min="12511" max="12511" width="33.140625" style="1" customWidth="1"/>
    <col min="12512" max="12540" width="0" style="1" hidden="1" customWidth="1"/>
    <col min="12541" max="12545" width="10.85546875" style="1" customWidth="1"/>
    <col min="12546" max="12546" width="10" style="1" bestFit="1" customWidth="1"/>
    <col min="12547" max="12766" width="9.140625" style="1"/>
    <col min="12767" max="12767" width="33.140625" style="1" customWidth="1"/>
    <col min="12768" max="12796" width="0" style="1" hidden="1" customWidth="1"/>
    <col min="12797" max="12801" width="10.85546875" style="1" customWidth="1"/>
    <col min="12802" max="12802" width="10" style="1" bestFit="1" customWidth="1"/>
    <col min="12803" max="13022" width="9.140625" style="1"/>
    <col min="13023" max="13023" width="33.140625" style="1" customWidth="1"/>
    <col min="13024" max="13052" width="0" style="1" hidden="1" customWidth="1"/>
    <col min="13053" max="13057" width="10.85546875" style="1" customWidth="1"/>
    <col min="13058" max="13058" width="10" style="1" bestFit="1" customWidth="1"/>
    <col min="13059" max="13278" width="9.140625" style="1"/>
    <col min="13279" max="13279" width="33.140625" style="1" customWidth="1"/>
    <col min="13280" max="13308" width="0" style="1" hidden="1" customWidth="1"/>
    <col min="13309" max="13313" width="10.85546875" style="1" customWidth="1"/>
    <col min="13314" max="13314" width="10" style="1" bestFit="1" customWidth="1"/>
    <col min="13315" max="13534" width="9.140625" style="1"/>
    <col min="13535" max="13535" width="33.140625" style="1" customWidth="1"/>
    <col min="13536" max="13564" width="0" style="1" hidden="1" customWidth="1"/>
    <col min="13565" max="13569" width="10.85546875" style="1" customWidth="1"/>
    <col min="13570" max="13570" width="10" style="1" bestFit="1" customWidth="1"/>
    <col min="13571" max="13790" width="9.140625" style="1"/>
    <col min="13791" max="13791" width="33.140625" style="1" customWidth="1"/>
    <col min="13792" max="13820" width="0" style="1" hidden="1" customWidth="1"/>
    <col min="13821" max="13825" width="10.85546875" style="1" customWidth="1"/>
    <col min="13826" max="13826" width="10" style="1" bestFit="1" customWidth="1"/>
    <col min="13827" max="14046" width="9.140625" style="1"/>
    <col min="14047" max="14047" width="33.140625" style="1" customWidth="1"/>
    <col min="14048" max="14076" width="0" style="1" hidden="1" customWidth="1"/>
    <col min="14077" max="14081" width="10.85546875" style="1" customWidth="1"/>
    <col min="14082" max="14082" width="10" style="1" bestFit="1" customWidth="1"/>
    <col min="14083" max="14302" width="9.140625" style="1"/>
    <col min="14303" max="14303" width="33.140625" style="1" customWidth="1"/>
    <col min="14304" max="14332" width="0" style="1" hidden="1" customWidth="1"/>
    <col min="14333" max="14337" width="10.85546875" style="1" customWidth="1"/>
    <col min="14338" max="14338" width="10" style="1" bestFit="1" customWidth="1"/>
    <col min="14339" max="14558" width="9.140625" style="1"/>
    <col min="14559" max="14559" width="33.140625" style="1" customWidth="1"/>
    <col min="14560" max="14588" width="0" style="1" hidden="1" customWidth="1"/>
    <col min="14589" max="14593" width="10.85546875" style="1" customWidth="1"/>
    <col min="14594" max="14594" width="10" style="1" bestFit="1" customWidth="1"/>
    <col min="14595" max="14814" width="9.140625" style="1"/>
    <col min="14815" max="14815" width="33.140625" style="1" customWidth="1"/>
    <col min="14816" max="14844" width="0" style="1" hidden="1" customWidth="1"/>
    <col min="14845" max="14849" width="10.85546875" style="1" customWidth="1"/>
    <col min="14850" max="14850" width="10" style="1" bestFit="1" customWidth="1"/>
    <col min="14851" max="15070" width="9.140625" style="1"/>
    <col min="15071" max="15071" width="33.140625" style="1" customWidth="1"/>
    <col min="15072" max="15100" width="0" style="1" hidden="1" customWidth="1"/>
    <col min="15101" max="15105" width="10.85546875" style="1" customWidth="1"/>
    <col min="15106" max="15106" width="10" style="1" bestFit="1" customWidth="1"/>
    <col min="15107" max="15326" width="9.140625" style="1"/>
    <col min="15327" max="15327" width="33.140625" style="1" customWidth="1"/>
    <col min="15328" max="15356" width="0" style="1" hidden="1" customWidth="1"/>
    <col min="15357" max="15361" width="10.85546875" style="1" customWidth="1"/>
    <col min="15362" max="15362" width="10" style="1" bestFit="1" customWidth="1"/>
    <col min="15363" max="15582" width="9.140625" style="1"/>
    <col min="15583" max="15583" width="33.140625" style="1" customWidth="1"/>
    <col min="15584" max="15612" width="0" style="1" hidden="1" customWidth="1"/>
    <col min="15613" max="15617" width="10.85546875" style="1" customWidth="1"/>
    <col min="15618" max="15618" width="10" style="1" bestFit="1" customWidth="1"/>
    <col min="15619" max="15838" width="9.140625" style="1"/>
    <col min="15839" max="15839" width="33.140625" style="1" customWidth="1"/>
    <col min="15840" max="15868" width="0" style="1" hidden="1" customWidth="1"/>
    <col min="15869" max="15873" width="10.85546875" style="1" customWidth="1"/>
    <col min="15874" max="15874" width="10" style="1" bestFit="1" customWidth="1"/>
    <col min="15875" max="16094" width="9.140625" style="1"/>
    <col min="16095" max="16095" width="33.140625" style="1" customWidth="1"/>
    <col min="16096" max="16124" width="0" style="1" hidden="1" customWidth="1"/>
    <col min="16125" max="16129" width="10.85546875" style="1" customWidth="1"/>
    <col min="16130" max="16130" width="10" style="1" bestFit="1" customWidth="1"/>
    <col min="16131" max="16384" width="9.140625" style="1"/>
  </cols>
  <sheetData>
    <row r="2" spans="2:9" x14ac:dyDescent="0.2">
      <c r="D2" s="1" t="s">
        <v>49</v>
      </c>
    </row>
    <row r="3" spans="2:9" x14ac:dyDescent="0.2">
      <c r="I3" s="28" t="s">
        <v>39</v>
      </c>
    </row>
    <row r="5" spans="2:9" ht="9" customHeight="1" x14ac:dyDescent="0.2"/>
    <row r="8" spans="2:9" x14ac:dyDescent="0.2">
      <c r="B8" s="49" t="s">
        <v>48</v>
      </c>
      <c r="C8" s="64" t="s">
        <v>47</v>
      </c>
      <c r="D8" s="64"/>
      <c r="E8" s="64"/>
      <c r="F8" s="64"/>
      <c r="G8" s="64"/>
      <c r="H8" s="64"/>
      <c r="I8" s="64"/>
    </row>
    <row r="9" spans="2:9" x14ac:dyDescent="0.2">
      <c r="C9" s="49"/>
      <c r="D9" s="50"/>
    </row>
    <row r="10" spans="2:9" x14ac:dyDescent="0.2">
      <c r="C10" s="51"/>
      <c r="D10" s="7">
        <v>2012</v>
      </c>
      <c r="E10" s="7">
        <v>2013</v>
      </c>
      <c r="F10" s="7">
        <v>2014</v>
      </c>
      <c r="G10" s="7">
        <v>2015</v>
      </c>
      <c r="H10" s="7">
        <v>2016</v>
      </c>
      <c r="I10" s="7">
        <v>2017</v>
      </c>
    </row>
    <row r="12" spans="2:9" x14ac:dyDescent="0.2">
      <c r="C12" s="3" t="s">
        <v>19</v>
      </c>
    </row>
    <row r="13" spans="2:9" x14ac:dyDescent="0.2">
      <c r="C13" s="52" t="s">
        <v>20</v>
      </c>
      <c r="D13" s="11">
        <v>1696</v>
      </c>
      <c r="E13" s="11">
        <v>1569</v>
      </c>
      <c r="F13" s="11">
        <v>1718</v>
      </c>
      <c r="G13" s="11">
        <v>1787</v>
      </c>
      <c r="H13" s="11">
        <v>1792</v>
      </c>
      <c r="I13" s="11">
        <v>1875</v>
      </c>
    </row>
    <row r="14" spans="2:9" x14ac:dyDescent="0.2">
      <c r="C14" s="52" t="s">
        <v>21</v>
      </c>
      <c r="D14" s="25">
        <v>418.1</v>
      </c>
      <c r="E14" s="25">
        <v>538.82016099999998</v>
      </c>
      <c r="F14" s="25">
        <v>533.68728299999998</v>
      </c>
      <c r="G14" s="25">
        <v>592.4</v>
      </c>
      <c r="H14" s="25">
        <v>844.3</v>
      </c>
      <c r="I14" s="25">
        <v>798</v>
      </c>
    </row>
    <row r="15" spans="2:9" x14ac:dyDescent="0.2">
      <c r="C15" s="52" t="s">
        <v>33</v>
      </c>
      <c r="D15" s="25">
        <f t="shared" ref="D15:E15" si="0">(D14*1000)/D13</f>
        <v>246.52122641509433</v>
      </c>
      <c r="E15" s="25">
        <f t="shared" si="0"/>
        <v>343.41629126832373</v>
      </c>
      <c r="F15" s="25">
        <v>310.6445186263096</v>
      </c>
      <c r="G15" s="25">
        <v>331.5</v>
      </c>
      <c r="H15" s="25">
        <v>471.2</v>
      </c>
      <c r="I15" s="25">
        <v>425.6</v>
      </c>
    </row>
    <row r="17" spans="3:9" x14ac:dyDescent="0.2">
      <c r="C17" s="53"/>
    </row>
    <row r="18" spans="3:9" ht="24" customHeight="1" x14ac:dyDescent="0.2">
      <c r="C18" s="53" t="s">
        <v>22</v>
      </c>
    </row>
    <row r="19" spans="3:9" x14ac:dyDescent="0.2">
      <c r="C19" s="52" t="s">
        <v>20</v>
      </c>
      <c r="D19" s="11">
        <v>116</v>
      </c>
      <c r="E19" s="11">
        <v>197</v>
      </c>
      <c r="F19" s="11">
        <v>159</v>
      </c>
      <c r="G19" s="11">
        <v>131</v>
      </c>
      <c r="H19" s="11">
        <v>183</v>
      </c>
      <c r="I19" s="11">
        <v>194</v>
      </c>
    </row>
    <row r="20" spans="3:9" x14ac:dyDescent="0.2">
      <c r="C20" s="52" t="s">
        <v>21</v>
      </c>
      <c r="D20" s="25">
        <v>11.9</v>
      </c>
      <c r="E20" s="25">
        <v>38.700000000000003</v>
      </c>
      <c r="F20" s="25">
        <v>29.071166000000002</v>
      </c>
      <c r="G20" s="25">
        <v>19.8</v>
      </c>
      <c r="H20" s="25">
        <v>16</v>
      </c>
      <c r="I20" s="25">
        <v>32</v>
      </c>
    </row>
    <row r="21" spans="3:9" x14ac:dyDescent="0.2">
      <c r="C21" s="52" t="s">
        <v>33</v>
      </c>
      <c r="D21" s="25">
        <f t="shared" ref="D21:I21" si="1">(D20*1000)/D19</f>
        <v>102.58620689655173</v>
      </c>
      <c r="E21" s="25">
        <f t="shared" si="1"/>
        <v>196.44670050761422</v>
      </c>
      <c r="F21" s="25">
        <f t="shared" si="1"/>
        <v>182.83752201257863</v>
      </c>
      <c r="G21" s="25">
        <f t="shared" si="1"/>
        <v>151.14503816793894</v>
      </c>
      <c r="H21" s="25">
        <f t="shared" si="1"/>
        <v>87.431693989071036</v>
      </c>
      <c r="I21" s="25">
        <f t="shared" si="1"/>
        <v>164.94845360824743</v>
      </c>
    </row>
    <row r="22" spans="3:9" x14ac:dyDescent="0.2">
      <c r="C22" s="52"/>
      <c r="D22" s="25"/>
      <c r="E22" s="25"/>
      <c r="F22" s="25"/>
      <c r="G22" s="25"/>
      <c r="H22" s="25"/>
      <c r="I22" s="25"/>
    </row>
    <row r="23" spans="3:9" ht="25.5" x14ac:dyDescent="0.2">
      <c r="C23" s="53" t="s">
        <v>35</v>
      </c>
    </row>
    <row r="24" spans="3:9" x14ac:dyDescent="0.2">
      <c r="C24" s="52" t="s">
        <v>20</v>
      </c>
      <c r="D24" s="11">
        <v>1812</v>
      </c>
      <c r="E24" s="11">
        <v>1766</v>
      </c>
      <c r="F24" s="11">
        <v>1878</v>
      </c>
      <c r="G24" s="11">
        <v>1918</v>
      </c>
      <c r="H24" s="11">
        <v>1975</v>
      </c>
      <c r="I24" s="11">
        <v>2069</v>
      </c>
    </row>
    <row r="25" spans="3:9" x14ac:dyDescent="0.2">
      <c r="C25" s="52" t="s">
        <v>21</v>
      </c>
      <c r="D25" s="25">
        <v>430</v>
      </c>
      <c r="E25" s="25">
        <v>577.5</v>
      </c>
      <c r="F25" s="25">
        <v>562.79999999999995</v>
      </c>
      <c r="G25" s="25">
        <v>612.20000000000005</v>
      </c>
      <c r="H25" s="25">
        <v>860.3</v>
      </c>
      <c r="I25" s="25">
        <v>830</v>
      </c>
    </row>
    <row r="26" spans="3:9" x14ac:dyDescent="0.2">
      <c r="C26" s="52" t="s">
        <v>33</v>
      </c>
      <c r="D26" s="25">
        <f t="shared" ref="D26:I26" si="2">(D25*1000)/D24</f>
        <v>237.30684326710818</v>
      </c>
      <c r="E26" s="25">
        <f t="shared" si="2"/>
        <v>327.01019252548133</v>
      </c>
      <c r="F26" s="25">
        <f t="shared" si="2"/>
        <v>299.6805111821086</v>
      </c>
      <c r="G26" s="25">
        <f t="shared" si="2"/>
        <v>319.18665276329511</v>
      </c>
      <c r="H26" s="25">
        <f t="shared" si="2"/>
        <v>435.59493670886076</v>
      </c>
      <c r="I26" s="25">
        <f t="shared" si="2"/>
        <v>401.15998066698887</v>
      </c>
    </row>
    <row r="28" spans="3:9" x14ac:dyDescent="0.2">
      <c r="C28" s="3" t="s">
        <v>23</v>
      </c>
      <c r="E28" s="35"/>
      <c r="F28" s="35"/>
      <c r="G28" s="35"/>
      <c r="H28" s="35"/>
      <c r="I28" s="35"/>
    </row>
    <row r="29" spans="3:9" x14ac:dyDescent="0.2">
      <c r="C29" s="52" t="s">
        <v>21</v>
      </c>
      <c r="D29" s="25">
        <v>37.299999999999997</v>
      </c>
      <c r="E29" s="25">
        <v>33.585594999999998</v>
      </c>
      <c r="F29" s="25">
        <v>36.132066000000002</v>
      </c>
      <c r="G29" s="25">
        <v>45.5</v>
      </c>
      <c r="H29" s="25">
        <v>56.1</v>
      </c>
      <c r="I29" s="25">
        <v>58.8</v>
      </c>
    </row>
    <row r="30" spans="3:9" x14ac:dyDescent="0.2">
      <c r="C30" s="15"/>
      <c r="D30" s="15"/>
      <c r="E30" s="15"/>
      <c r="F30" s="15"/>
      <c r="G30" s="15"/>
      <c r="H30" s="15"/>
      <c r="I30" s="15"/>
    </row>
    <row r="32" spans="3:9" x14ac:dyDescent="0.2">
      <c r="C32" s="3" t="s">
        <v>24</v>
      </c>
    </row>
    <row r="33" spans="2:9" ht="12.75" customHeight="1" x14ac:dyDescent="0.2">
      <c r="C33" s="63" t="s">
        <v>28</v>
      </c>
      <c r="D33" s="63"/>
      <c r="E33" s="63"/>
      <c r="F33" s="63"/>
      <c r="G33" s="63"/>
      <c r="H33" s="63"/>
    </row>
    <row r="34" spans="2:9" ht="28.5" customHeight="1" x14ac:dyDescent="0.2">
      <c r="C34" s="63"/>
      <c r="D34" s="63"/>
      <c r="E34" s="63"/>
      <c r="F34" s="63"/>
      <c r="G34" s="63"/>
      <c r="H34" s="63"/>
    </row>
    <row r="35" spans="2:9" ht="18.75" customHeight="1" x14ac:dyDescent="0.2">
      <c r="C35" s="1" t="s">
        <v>26</v>
      </c>
    </row>
    <row r="36" spans="2:9" s="13" customFormat="1" ht="28.5" customHeight="1" x14ac:dyDescent="0.2">
      <c r="C36" s="63" t="s">
        <v>34</v>
      </c>
      <c r="D36" s="63"/>
      <c r="E36" s="63"/>
      <c r="F36" s="63"/>
      <c r="G36" s="63"/>
      <c r="H36" s="63"/>
    </row>
    <row r="38" spans="2:9" ht="15.75" customHeight="1" x14ac:dyDescent="0.2"/>
    <row r="39" spans="2:9" ht="15.75" customHeight="1" x14ac:dyDescent="0.2">
      <c r="B39" s="9" t="s">
        <v>36</v>
      </c>
      <c r="C39" s="64" t="s">
        <v>50</v>
      </c>
      <c r="D39" s="64"/>
      <c r="E39" s="64"/>
      <c r="F39" s="64"/>
      <c r="G39" s="64"/>
      <c r="H39" s="64"/>
      <c r="I39" s="64"/>
    </row>
    <row r="40" spans="2:9" ht="15.75" customHeight="1" x14ac:dyDescent="0.2">
      <c r="B40" s="9"/>
      <c r="C40" s="50"/>
    </row>
    <row r="41" spans="2:9" x14ac:dyDescent="0.2">
      <c r="C41" s="54"/>
      <c r="D41" s="7">
        <v>2012</v>
      </c>
      <c r="E41" s="7">
        <v>2013</v>
      </c>
      <c r="F41" s="7">
        <v>2014</v>
      </c>
      <c r="G41" s="7">
        <v>2015</v>
      </c>
      <c r="H41" s="7">
        <v>2016</v>
      </c>
      <c r="I41" s="7">
        <v>2017</v>
      </c>
    </row>
    <row r="42" spans="2:9" x14ac:dyDescent="0.2">
      <c r="C42" s="5"/>
      <c r="D42" s="9"/>
      <c r="E42" s="9"/>
      <c r="F42" s="9"/>
      <c r="G42" s="9"/>
      <c r="H42" s="9"/>
      <c r="I42" s="9"/>
    </row>
    <row r="43" spans="2:9" x14ac:dyDescent="0.2">
      <c r="C43" s="52" t="s">
        <v>20</v>
      </c>
      <c r="D43" s="11">
        <v>1731</v>
      </c>
      <c r="E43" s="11">
        <v>1781</v>
      </c>
      <c r="F43" s="11">
        <v>2324</v>
      </c>
      <c r="G43" s="11">
        <v>2391</v>
      </c>
      <c r="H43" s="11">
        <v>2133</v>
      </c>
      <c r="I43" s="11">
        <v>2497</v>
      </c>
    </row>
    <row r="44" spans="2:9" x14ac:dyDescent="0.2">
      <c r="C44" s="52" t="s">
        <v>21</v>
      </c>
      <c r="D44" s="25">
        <v>237.5</v>
      </c>
      <c r="E44" s="25">
        <v>263.85769499999998</v>
      </c>
      <c r="F44" s="25">
        <v>306.62635799999998</v>
      </c>
      <c r="G44" s="25">
        <v>262.393621</v>
      </c>
      <c r="H44" s="25">
        <v>217.8</v>
      </c>
      <c r="I44" s="25">
        <v>383</v>
      </c>
    </row>
    <row r="45" spans="2:9" x14ac:dyDescent="0.2">
      <c r="C45" s="55" t="s">
        <v>33</v>
      </c>
      <c r="D45" s="46">
        <f t="shared" ref="D45:G45" si="3">(D44*1000)/D43</f>
        <v>137.20392836510686</v>
      </c>
      <c r="E45" s="46">
        <f t="shared" si="3"/>
        <v>148.15142897248737</v>
      </c>
      <c r="F45" s="46">
        <v>131.93905249569707</v>
      </c>
      <c r="G45" s="46">
        <f t="shared" si="3"/>
        <v>109.74220869928899</v>
      </c>
      <c r="H45" s="46">
        <v>94.2</v>
      </c>
      <c r="I45" s="46">
        <v>153.4</v>
      </c>
    </row>
    <row r="46" spans="2:9" x14ac:dyDescent="0.2">
      <c r="C46" s="56"/>
      <c r="D46" s="57"/>
      <c r="E46" s="57"/>
      <c r="F46" s="57"/>
      <c r="G46" s="57"/>
      <c r="H46" s="57"/>
    </row>
    <row r="47" spans="2:9" ht="12.75" customHeight="1" x14ac:dyDescent="0.2">
      <c r="C47" s="63" t="s">
        <v>25</v>
      </c>
      <c r="D47" s="63"/>
      <c r="E47" s="63"/>
      <c r="F47" s="63"/>
      <c r="G47" s="63"/>
      <c r="H47" s="63"/>
    </row>
    <row r="48" spans="2:9" x14ac:dyDescent="0.2">
      <c r="C48" s="63"/>
      <c r="D48" s="63"/>
      <c r="E48" s="63"/>
      <c r="F48" s="63"/>
      <c r="G48" s="63"/>
      <c r="H48" s="63"/>
    </row>
    <row r="49" spans="3:3" x14ac:dyDescent="0.2">
      <c r="C49" s="58"/>
    </row>
    <row r="50" spans="3:3" x14ac:dyDescent="0.2">
      <c r="C50" s="12" t="s">
        <v>27</v>
      </c>
    </row>
    <row r="56" spans="3:3" x14ac:dyDescent="0.2">
      <c r="C56" s="24"/>
    </row>
    <row r="57" spans="3:3" ht="9" customHeight="1" x14ac:dyDescent="0.2">
      <c r="C57" s="24"/>
    </row>
    <row r="58" spans="3:3" ht="15" x14ac:dyDescent="0.25">
      <c r="C58" s="41"/>
    </row>
  </sheetData>
  <mergeCells count="5">
    <mergeCell ref="C33:H34"/>
    <mergeCell ref="C36:H36"/>
    <mergeCell ref="C47:H48"/>
    <mergeCell ref="C8:I8"/>
    <mergeCell ref="C39:I39"/>
  </mergeCells>
  <pageMargins left="0.7" right="0.7" top="0.75" bottom="0.75" header="0.3" footer="0.3"/>
  <pageSetup scale="89" fitToWidth="0" orientation="portrait" r:id="rId1"/>
  <colBreaks count="1" manualBreakCount="1">
    <brk id="10932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2</xdr:col>
                <xdr:colOff>28575</xdr:colOff>
                <xdr:row>4</xdr:row>
                <xdr:rowOff>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 </vt:lpstr>
      <vt:lpstr>'.01a&amp;.01b'!Print_Area</vt:lpstr>
      <vt:lpstr>'.01c &amp; .01d'!Print_Area</vt:lpstr>
      <vt:lpstr>'.02a &amp; .02b'!Print_Area</vt:lpstr>
      <vt:lpstr>'.03a &amp; .03b'!Print_Area</vt:lpstr>
      <vt:lpstr>'.04a &amp; .04b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2018-11-30T14:11:52Z</dcterms:modified>
</cp:coreProperties>
</file>